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0800" yWindow="-15" windowWidth="10845" windowHeight="10230" tabRatio="500"/>
  </bookViews>
  <sheets>
    <sheet name="INFO GENERAL DEL PROYECTO" sheetId="26" r:id="rId1"/>
    <sheet name="OBJETIVOS" sheetId="27" r:id="rId2"/>
    <sheet name="INFORMACION SOBRE FINANCIACION" sheetId="28" r:id="rId3"/>
    <sheet name="BENEFICIARIOS" sheetId="29" r:id="rId4"/>
    <sheet name="MML" sheetId="19" r:id="rId5"/>
    <sheet name="BCP 2015" sheetId="25" r:id="rId6"/>
  </sheets>
  <externalReferences>
    <externalReference r:id="rId7"/>
  </externalReferences>
  <definedNames>
    <definedName name="_xlnm.Print_Area" localSheetId="5">'BCP 2015'!$A$5:$E$105</definedName>
    <definedName name="_xlnm.Print_Area" localSheetId="3">BENEFICIARIOS!$A$5:$F$9</definedName>
    <definedName name="BALANCE_PROYECTADO">[1]BALANCE_PROY!$A$1:$J$51</definedName>
    <definedName name="FLUJOK_PROYECTADO">[1]FLUJO_DECAJA!$A$1:$I$37</definedName>
    <definedName name="FORMATO01" localSheetId="5">#REF!</definedName>
    <definedName name="FORMATO01">#REF!</definedName>
    <definedName name="FORMATO02">[1]FORMATO02!$B$1:$Q$108</definedName>
    <definedName name="INF_HISTORICA">[1]INF_HISTORICA!$D$1:$W$86</definedName>
    <definedName name="PYG_PROY">'[1]P&amp;G_PROY'!$A$1:$I$28</definedName>
    <definedName name="RECURSOS" localSheetId="5">#REF!</definedName>
    <definedName name="RECURSO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9" i="29" l="1"/>
  <c r="J111" i="25"/>
  <c r="K111" i="25" s="1"/>
  <c r="J110" i="25"/>
  <c r="K110" i="25" s="1"/>
  <c r="I106" i="19"/>
  <c r="J9" i="25"/>
  <c r="K9" i="25" s="1"/>
  <c r="J10" i="25"/>
  <c r="K10" i="25" s="1"/>
  <c r="J11" i="25"/>
  <c r="K11" i="25" s="1"/>
  <c r="J12" i="25"/>
  <c r="K12" i="25" s="1"/>
  <c r="J13" i="25"/>
  <c r="K13" i="25" s="1"/>
  <c r="J14" i="25"/>
  <c r="K14" i="25" s="1"/>
  <c r="J15" i="25"/>
  <c r="K15" i="25" s="1"/>
  <c r="J16" i="25"/>
  <c r="K16" i="25" s="1"/>
  <c r="J17" i="25"/>
  <c r="K17" i="25" s="1"/>
  <c r="J18" i="25"/>
  <c r="K18" i="25" s="1"/>
  <c r="J19" i="25"/>
  <c r="K19" i="25" s="1"/>
  <c r="J20" i="25"/>
  <c r="K20" i="25" s="1"/>
  <c r="J21" i="25"/>
  <c r="K21" i="25" s="1"/>
  <c r="J22" i="25"/>
  <c r="K22" i="25" s="1"/>
  <c r="J23" i="25"/>
  <c r="K23" i="25" s="1"/>
  <c r="J24" i="25"/>
  <c r="K24" i="25" s="1"/>
  <c r="J25" i="25"/>
  <c r="K25" i="25" s="1"/>
  <c r="J26" i="25"/>
  <c r="K26" i="25" s="1"/>
  <c r="J27" i="25"/>
  <c r="K27" i="25" s="1"/>
  <c r="J28" i="25"/>
  <c r="K28" i="25" s="1"/>
  <c r="J29" i="25"/>
  <c r="K29" i="25" s="1"/>
  <c r="J30" i="25"/>
  <c r="K30" i="25" s="1"/>
  <c r="J31" i="25"/>
  <c r="K31" i="25" s="1"/>
  <c r="J32" i="25"/>
  <c r="K32" i="25" s="1"/>
  <c r="J33" i="25"/>
  <c r="K33" i="25" s="1"/>
  <c r="J34" i="25"/>
  <c r="K34" i="25" s="1"/>
  <c r="J35" i="25"/>
  <c r="K35" i="25" s="1"/>
  <c r="J36" i="25"/>
  <c r="K36" i="25" s="1"/>
  <c r="J37" i="25"/>
  <c r="K37" i="25" s="1"/>
  <c r="J38" i="25"/>
  <c r="K38" i="25" s="1"/>
  <c r="J39" i="25"/>
  <c r="K39" i="25" s="1"/>
  <c r="J40" i="25"/>
  <c r="K40" i="25" s="1"/>
  <c r="J41" i="25"/>
  <c r="K41" i="25" s="1"/>
  <c r="J42" i="25"/>
  <c r="K42" i="25" s="1"/>
  <c r="J43" i="25"/>
  <c r="K43" i="25" s="1"/>
  <c r="J44" i="25"/>
  <c r="K44" i="25" s="1"/>
  <c r="J45" i="25"/>
  <c r="K45" i="25" s="1"/>
  <c r="J46" i="25"/>
  <c r="K46" i="25" s="1"/>
  <c r="J47" i="25"/>
  <c r="K47" i="25" s="1"/>
  <c r="J48" i="25"/>
  <c r="K48" i="25" s="1"/>
  <c r="J49" i="25"/>
  <c r="K49" i="25" s="1"/>
  <c r="J50" i="25"/>
  <c r="K50" i="25" s="1"/>
  <c r="J51" i="25"/>
  <c r="K51" i="25" s="1"/>
  <c r="J52" i="25"/>
  <c r="K52" i="25" s="1"/>
  <c r="J53" i="25"/>
  <c r="K53" i="25" s="1"/>
  <c r="J54" i="25"/>
  <c r="K54" i="25" s="1"/>
  <c r="J55" i="25"/>
  <c r="K55" i="25" s="1"/>
  <c r="J56" i="25"/>
  <c r="K56" i="25" s="1"/>
  <c r="J57" i="25"/>
  <c r="K57" i="25" s="1"/>
  <c r="J58" i="25"/>
  <c r="K58" i="25" s="1"/>
  <c r="J59" i="25"/>
  <c r="K59" i="25" s="1"/>
  <c r="J60" i="25"/>
  <c r="K60" i="25" s="1"/>
  <c r="J61" i="25"/>
  <c r="K61" i="25" s="1"/>
  <c r="J62" i="25"/>
  <c r="K62" i="25" s="1"/>
  <c r="J63" i="25"/>
  <c r="K63" i="25" s="1"/>
  <c r="J64" i="25"/>
  <c r="K64" i="25" s="1"/>
  <c r="J65" i="25"/>
  <c r="K65" i="25" s="1"/>
  <c r="J66" i="25"/>
  <c r="K66" i="25" s="1"/>
  <c r="J67" i="25"/>
  <c r="K67" i="25" s="1"/>
  <c r="J68" i="25"/>
  <c r="K68" i="25" s="1"/>
  <c r="J69" i="25"/>
  <c r="K69" i="25" s="1"/>
  <c r="J70" i="25"/>
  <c r="K70" i="25" s="1"/>
  <c r="J71" i="25"/>
  <c r="K71" i="25" s="1"/>
  <c r="J72" i="25"/>
  <c r="K72" i="25" s="1"/>
  <c r="J73" i="25"/>
  <c r="K73" i="25" s="1"/>
  <c r="J74" i="25"/>
  <c r="K74" i="25" s="1"/>
  <c r="J75" i="25"/>
  <c r="K75" i="25" s="1"/>
  <c r="J76" i="25"/>
  <c r="K76" i="25" s="1"/>
  <c r="J77" i="25"/>
  <c r="K77" i="25" s="1"/>
  <c r="J78" i="25"/>
  <c r="K78" i="25" s="1"/>
  <c r="J79" i="25"/>
  <c r="K79" i="25" s="1"/>
  <c r="J80" i="25"/>
  <c r="K80" i="25" s="1"/>
  <c r="J81" i="25"/>
  <c r="K81" i="25" s="1"/>
  <c r="J82" i="25"/>
  <c r="K82" i="25" s="1"/>
  <c r="J83" i="25"/>
  <c r="K83" i="25" s="1"/>
  <c r="J84" i="25"/>
  <c r="K84" i="25" s="1"/>
  <c r="J85" i="25"/>
  <c r="K85" i="25" s="1"/>
  <c r="J86" i="25"/>
  <c r="K86" i="25" s="1"/>
  <c r="J87" i="25"/>
  <c r="K87" i="25" s="1"/>
  <c r="J88" i="25"/>
  <c r="K88" i="25" s="1"/>
  <c r="J89" i="25"/>
  <c r="K89" i="25" s="1"/>
  <c r="J90" i="25"/>
  <c r="K90" i="25" s="1"/>
  <c r="J91" i="25"/>
  <c r="K91" i="25" s="1"/>
  <c r="J92" i="25"/>
  <c r="K92" i="25" s="1"/>
  <c r="J93" i="25"/>
  <c r="K93" i="25" s="1"/>
  <c r="J94" i="25"/>
  <c r="K94" i="25" s="1"/>
  <c r="J95" i="25"/>
  <c r="K95" i="25" s="1"/>
  <c r="J96" i="25"/>
  <c r="K96" i="25" s="1"/>
  <c r="J97" i="25"/>
  <c r="K97" i="25" s="1"/>
  <c r="J98" i="25"/>
  <c r="K98" i="25" s="1"/>
  <c r="J99" i="25"/>
  <c r="K99" i="25" s="1"/>
  <c r="J100" i="25"/>
  <c r="K100" i="25" s="1"/>
  <c r="J101" i="25"/>
  <c r="K101" i="25" s="1"/>
  <c r="J102" i="25"/>
  <c r="K102" i="25" s="1"/>
  <c r="J103" i="25"/>
  <c r="K103" i="25" s="1"/>
  <c r="J104" i="25"/>
  <c r="K104" i="25" s="1"/>
  <c r="J105" i="25"/>
  <c r="K105" i="25" s="1"/>
  <c r="J106" i="25"/>
  <c r="K106" i="25" s="1"/>
  <c r="J107" i="25"/>
  <c r="K107" i="25" s="1"/>
  <c r="J108" i="25"/>
  <c r="K108" i="25" s="1"/>
  <c r="J109" i="25"/>
  <c r="K109" i="25" s="1"/>
  <c r="E9" i="29"/>
  <c r="C10" i="28"/>
  <c r="B10" i="28"/>
  <c r="D9" i="28"/>
  <c r="D8" i="28"/>
  <c r="D10" i="28" l="1"/>
  <c r="E9" i="28"/>
  <c r="E8" i="28"/>
  <c r="E10" i="28" l="1"/>
  <c r="J8" i="25"/>
  <c r="K8" i="25" l="1"/>
  <c r="K112" i="25" s="1"/>
  <c r="J112" i="25"/>
  <c r="I99" i="19" l="1"/>
  <c r="I98" i="19"/>
  <c r="I97" i="19"/>
  <c r="I96" i="19"/>
  <c r="I89" i="19"/>
  <c r="I88" i="19"/>
  <c r="I87" i="19"/>
  <c r="I81" i="19"/>
  <c r="I80" i="19"/>
  <c r="I79" i="19"/>
  <c r="C55" i="19"/>
  <c r="C54" i="19"/>
  <c r="C47" i="19"/>
  <c r="C46" i="19"/>
  <c r="C39" i="19"/>
  <c r="C38" i="19"/>
  <c r="C23" i="19" l="1"/>
  <c r="C22" i="19"/>
  <c r="C16" i="19"/>
  <c r="C15" i="19"/>
</calcChain>
</file>

<file path=xl/sharedStrings.xml><?xml version="1.0" encoding="utf-8"?>
<sst xmlns="http://schemas.openxmlformats.org/spreadsheetml/2006/main" count="715" uniqueCount="301">
  <si>
    <t>Supuestos</t>
  </si>
  <si>
    <t>Presupuesto</t>
  </si>
  <si>
    <t>Duración:</t>
  </si>
  <si>
    <t>Indicadores</t>
  </si>
  <si>
    <t>Medios de verificación</t>
  </si>
  <si>
    <t>Material: Memorias para cada uno de los participantes al seminario (fotocopias)</t>
  </si>
  <si>
    <t>MODULO</t>
  </si>
  <si>
    <t>Componentes</t>
  </si>
  <si>
    <t>Eje temático 1</t>
  </si>
  <si>
    <t>Eje temático 2</t>
  </si>
  <si>
    <t>Eje temático 3</t>
  </si>
  <si>
    <t>Eje temático 4</t>
  </si>
  <si>
    <t>Eje tematico   1</t>
  </si>
  <si>
    <t>Eje tematico   2</t>
  </si>
  <si>
    <t>Componente 3.2</t>
  </si>
  <si>
    <t>Componente 3.1</t>
  </si>
  <si>
    <t>Gastos de alojamiento y alimentación</t>
  </si>
  <si>
    <t>Identificación de oferta y demanda del recurso natural (vegetal, mineral, animal)</t>
  </si>
  <si>
    <t># de artesanos y recolectores asistentes / # de artesanos y recolectores convocados</t>
  </si>
  <si>
    <t>Informe  técnico para la obtención de permisos o certficiaciones ambientales.                      Listado de asistencia.
Registro fotográfico.</t>
  </si>
  <si>
    <t>Informe de Asistencia técnica para obtención de permisos ambientales.                      Listado de asistencia.
Registro fotográfico.</t>
  </si>
  <si>
    <t>Relación % entre  demanda actual del recurso natural para la artesanía / Oferta  actual localizada del recurso natural</t>
  </si>
  <si>
    <t>Documento de Informe con material audiovisual y muestras botánicas identificadas en herbario.</t>
  </si>
  <si>
    <t xml:space="preserve">Informes de talleres, listas de asistencia
Archivo Fotográfico              </t>
  </si>
  <si>
    <t>La comunidad está dispuesta a compartir sus conocimientos tradicionales sobre la especie y sus usos.
Se obtienen permisos para colectar el material botánico.</t>
  </si>
  <si>
    <t>Acceso al POT y cartografía básica de la zona.
Acceso a las regiones.
Informes disponibles en entidades especializadas: ICA, CAR, Minambiente, Minagricultura.</t>
  </si>
  <si>
    <t xml:space="preserve">Los recolectores aplican las buenas prácticas recomendadas en los talleres </t>
  </si>
  <si>
    <t>Talleres en funcionamiento y artesanos dispuestos y comprometidos
Se dispone de  infraestructura básica.
Existe una caracterización sobre el proceso productivo artesanal en los oficios atendidos, con base en la cual se adecuan los contenidos.</t>
  </si>
  <si>
    <t>TOTAL</t>
  </si>
  <si>
    <t>No. y Titulo</t>
  </si>
  <si>
    <t>Descripcion</t>
  </si>
  <si>
    <t>Tecnica</t>
  </si>
  <si>
    <t>Unidad</t>
  </si>
  <si>
    <t>Cantidad</t>
  </si>
  <si>
    <t>Taller</t>
  </si>
  <si>
    <t xml:space="preserve"> Acceso y Aprovechamiento Sostenible de materias Primas</t>
  </si>
  <si>
    <t xml:space="preserve"> Proceso productivo</t>
  </si>
  <si>
    <t>Visistas a taller artesanales</t>
  </si>
  <si>
    <t>Acceso a los actores de la cadena
Talleres en funcionamiento y artesanos dispuestos y comprometidos</t>
  </si>
  <si>
    <t>Talleres  funcionando
Artesanos comprometidos
Talleres accequiblea para la demostración práctica
Existe una caracterización sobre el proceso productivo artesanal en los oficios atendidos, con base en la cual se adecuan los contenidos.</t>
  </si>
  <si>
    <t>Trabajo de campo</t>
  </si>
  <si>
    <t># recolectores y proveedores identificados / # de artesanos y recolectores convocados</t>
  </si>
  <si>
    <t>Acceso sostenible de materias Primas</t>
  </si>
  <si>
    <t>Identificacion del estado de la cadena de proveeduría de materias primas</t>
  </si>
  <si>
    <t>Se cuenta con un oficio artesanal establecido. Actividad que se desarrolla para comunidades o colectivos artesanales, no se realiza para talleres con oficios únicos</t>
  </si>
  <si>
    <t xml:space="preserve">Unidad días </t>
  </si>
  <si>
    <r>
      <t xml:space="preserve">Mapa de procesos  con  interacciones y los flujos del sistema productivo, para la participación de todos los agentes en acciones de sostenibilidad.
</t>
    </r>
    <r>
      <rPr>
        <sz val="11"/>
        <color rgb="FFC00000"/>
        <rFont val="Calibri"/>
        <family val="2"/>
        <scheme val="minor"/>
      </rPr>
      <t xml:space="preserve">Memorias de oficio </t>
    </r>
  </si>
  <si>
    <t xml:space="preserve"># beneficiarios atendidos / # beneficiarios programados
Plan gestión y manejo  de residuos / # de residuos caracterizados 
</t>
  </si>
  <si>
    <t xml:space="preserve">Listas de  asistencia.
Registro fotográfico.
Resultados de la evaluación de residuos
Instrumentos de recolección de información  </t>
  </si>
  <si>
    <t xml:space="preserve">Documentos
Listas de asistencia.
Registro fotográfico.
Instrumentos de recolección de información  </t>
  </si>
  <si>
    <t>1 mes</t>
  </si>
  <si>
    <t>Identificación de los aspectos críticos de la producción.
Diagnóstico del proceso productivo de cara a la calidad.</t>
  </si>
  <si>
    <r>
      <t>Mapa de procesos  con  interacciones y los flujos del sistema productivo, para la participación de todos los agentes en acciones de sostenibilidad.</t>
    </r>
    <r>
      <rPr>
        <sz val="11"/>
        <color rgb="FFC00000"/>
        <rFont val="Calibri"/>
        <family val="2"/>
        <scheme val="minor"/>
      </rPr>
      <t xml:space="preserve"> </t>
    </r>
  </si>
  <si>
    <t>Identificación de los aspectos críticos de la producción.
Plan de mejoramiento modelo para estandarizar procesos del sistema productivo.
Identificación de necesidades técnicas y tecnológicas</t>
  </si>
  <si>
    <t xml:space="preserve">Listas de asistencia
Actas de entrega
Manual de uso y mantenimiento
Registro fotográfico
Contenidos desarrollados
</t>
  </si>
  <si>
    <t xml:space="preserve">Taller </t>
  </si>
  <si>
    <t>Material: Recolección información</t>
  </si>
  <si>
    <t>Honorarios del asesor</t>
  </si>
  <si>
    <t xml:space="preserve">
# beneficiarios atendidos / # beneficiarios programados
Identificación y evaluación de impactos 
Documento técnico de diagnóstico ambiental del oficio </t>
  </si>
  <si>
    <t>Análisis por oficio</t>
  </si>
  <si>
    <t>2 meses</t>
  </si>
  <si>
    <t>Material: Memorias para cada uno de los participantes.</t>
  </si>
  <si>
    <t>MODULO PRODUCCIÓN</t>
  </si>
  <si>
    <t>Descripción</t>
  </si>
  <si>
    <t>Técnica</t>
  </si>
  <si>
    <t xml:space="preserve">Investigación 
Trabajo de campo </t>
  </si>
  <si>
    <t xml:space="preserve">Trabajo de campo </t>
  </si>
  <si>
    <t xml:space="preserve">Material: Talleres </t>
  </si>
  <si>
    <t xml:space="preserve">3.1.2.  Identificación cadena de proveeduría de materias primas - Legalidad  Normatividad y Legalidad  </t>
  </si>
  <si>
    <r>
      <rPr>
        <b/>
        <i/>
        <u/>
        <sz val="11"/>
        <color theme="1"/>
        <rFont val="Calibri"/>
        <family val="2"/>
        <scheme val="minor"/>
      </rPr>
      <t xml:space="preserve">OBJETIVO </t>
    </r>
    <r>
      <rPr>
        <sz val="11"/>
        <color theme="1"/>
        <rFont val="Calibri"/>
        <family val="2"/>
        <scheme val="minor"/>
      </rPr>
      <t>: Objetivo : Cualificar, gestionar y  mejorar la producción artesanal,  transfiriendo tecnología apropiada y fortaleciendo procesos, con  aprovechamiento sostenible de materias primas e insumos.</t>
    </r>
  </si>
  <si>
    <t>3.1.1.  Diagnóstico poblacional de la especie</t>
  </si>
  <si>
    <r>
      <t xml:space="preserve">Entregables si el proyecto contiene: Diagnóstico poblacional de la especie
</t>
    </r>
    <r>
      <rPr>
        <i/>
        <sz val="10"/>
        <rFont val="Calibri"/>
        <family val="2"/>
        <scheme val="minor"/>
      </rPr>
      <t>1- Documento técnico que contiene caracterización de la especie
2- Documento de diagnóstico que identifica el estado poblacional de laespecie con relación a la demanda actual del recurso natural para la artesanía: 
* Determinación oferta y demanda de XXXX materia primas utilizadas en la producción artesanal: 
* Inventario de las poblaciones de la especie
3- Protocolo silvicultural y de aprovechamiento de manejo de la especie: Cartilla de prácticas de aprovechamiento sostenible
* # de Talleres demostrativos de buenas prácticas  
1 Diagnostico que describe el proceso productivo, materias primas e insumos empleados:
* Identificación y diagnóstico de la cadena de proveeduría de materias primas e insumos
* Planes de mejoramiento según aspectos críticos identificados
* Cartillas o memorias de oficios
2.  de planes de mejoramiento implementados: 
   * Mejoramientos técnologicos  implementados 
3.Fases de procesos normalizados o mejorados. 
   * Cartilla con memorias  de proceso productivo mejorado que incluye las fichas con determinantes técnicas que  normalicen el proceso. (impreso y archivo digital editable) o 
   *Cartilla del proceso productivo implantado, fortalecido, o transferido (impreso y archivo digital editable)
4.  XXX producción piloto desarrollada para un evento comercial específico de las lineas de producto aprobadas</t>
    </r>
  </si>
  <si>
    <t xml:space="preserve">2.5 meses </t>
  </si>
  <si>
    <t>3.2.1. Caracterización del sistema productivo, su cadena de valor y la gestión ambiental</t>
  </si>
  <si>
    <t>Mes</t>
  </si>
  <si>
    <t>3. EMPRENDIMIENTO</t>
  </si>
  <si>
    <t>Objetivo: Forlalecer las capacidades de los artesanos para la autogestión, el emprendimiento y la organización para facilitar su acceso a las oportunidades del mercado</t>
  </si>
  <si>
    <t>3.1  Dinámicas Organizacionales y de gestión</t>
  </si>
  <si>
    <t xml:space="preserve">3.1.1 Fortalecimiento de la asociatividad, formalización y bancarización </t>
  </si>
  <si>
    <t>Unidades productivas sensibilizadas en torno a la solidaridad, formalizacion y bancarizacion</t>
  </si>
  <si>
    <t>3.1.2 Fortalecimiento de vínculos comunitarios y sentidos colectivos</t>
  </si>
  <si>
    <t>Unidades productivas artesanales fortalecidas a partir de las dinámicas de reconocimiento e interacción entre actores locales de la cadena de valor</t>
  </si>
  <si>
    <t>3.2  El artesano emprendedor</t>
  </si>
  <si>
    <t>3.2.1 La empresa artesana</t>
  </si>
  <si>
    <t>Unidades artesanales fortalecidas en autogestión de recursos y la buena administración de los mismos,</t>
  </si>
  <si>
    <t>3.2.2 Plan de negocios artesanales</t>
  </si>
  <si>
    <t>Unidades productivas artesanales fortalecidas con habilidades, conceptos básicos y técnicas para el desarrollo de un proceso de emprendimiento artesanal</t>
  </si>
  <si>
    <t>ENTREGABLES</t>
  </si>
  <si>
    <t>• Identificación del estado actual de las organizaciones existentes
• Cartilla Mapa de Actores de la Red Artesanal
• Plan de negocios Artesanal</t>
  </si>
  <si>
    <t xml:space="preserve">horas   </t>
  </si>
  <si>
    <t>3.1.1.1
Conceptos y formas de AsociativIdad,  formalización y bancarización</t>
  </si>
  <si>
    <t xml:space="preserve">No. Unidades productivas sensibilizadas en torno a la solidaridad, formalizacion y bancarizacion
No. De talleres desarrollados </t>
  </si>
  <si>
    <t xml:space="preserve"> Propuesta de plan de acción a partir de la Identificación del estado actual de las organizaciones existentes
Informe de capacidades fortalecidas, resultados y recomendaciones. 
listas de asistencia FORCVS02
Actas FORCVS03
Registro fotográfico
</t>
  </si>
  <si>
    <t>Los artesanos están interesados en fortalecer sus procesos organizativos y en conocer acerca de la formalización y bancarización.</t>
  </si>
  <si>
    <t>3.1.1.2
Asociacion, formalizacion y bancarización - momento y formas adecuadas</t>
  </si>
  <si>
    <t>Momento y formas adecuadas para  la Asociacion, formalizacion y bancarización
Formas jurídicas para asociarse o formalizarse 
Pasos para constituir una empresa en Colombia  (RUT)
Proceso y requisitos para bancarizarse</t>
  </si>
  <si>
    <t xml:space="preserve">3.1.1.3
Lo que implica, beneficios y responsabilidades de Ser Formal, asociarse o bancarizarse </t>
  </si>
  <si>
    <t>Dar a conocer a los artesanos  las implicaciones de ser formal, asociarse y/o bancarizarse: 
Beneficios en términos del aprovechamiento de sus ventajas comparativas: reducir costos, compartir riesgos, aumentar el poder de negociación, acceso a tecnología, calidad, etc. 
Estabilidad,  reconocimiento  nuevos
negocios, acceso al crédito
 Responsabilidades contable, tributaria y jurídica</t>
  </si>
  <si>
    <t xml:space="preserve">horas  </t>
  </si>
  <si>
    <t xml:space="preserve">
Actividad de interacción, reconocimiento e intercambio de experiencias entre actores locales de la cadena de valor. Este encuentro complementa 1 Ficha Técnica por actor como insumo para la Cartilla Mapa de Actores de la Red Artesanal</t>
  </si>
  <si>
    <t>Encuentro</t>
  </si>
  <si>
    <t>1 Cartilla Mapa de Actores de la Red Artesanal elaborada y entregada a los artesanos  
# de actores de la cadena de valor  participantes</t>
  </si>
  <si>
    <t>Documento de gestión, avances y compromisos para el fortalecimiento de vínculos comunitarios y sentidos colectivos entre actores de la Red Artesanal 
Matriz de Comunicación e Intercambio entre actores
listas de asistencia FORCVS02
Actas FORCVS03
Registro fotográfico y audiovisual</t>
  </si>
  <si>
    <t xml:space="preserve">Los artesanos están interesados en identificar objetivos e intereses comunes con otros actores de la cadena de valor,  en  establecer acuerdos para el trabajo conjunto y fortalecer sus procesos organizativos. </t>
  </si>
  <si>
    <t>3.1.2.2
Taller de compromisos y acciones concretas</t>
  </si>
  <si>
    <t xml:space="preserve">
Taller Definición de alianzas entre actores y compromisos de trabajo conjunto a partir de de la identificación  de objetivos e intereses comunes y de nuevas ideas, productos y oportunidades.  Diligenciamiento de la Matriz de Comunicación e Intercambio entre actores. (Para el taller se tomarán algunos elementos de la metodología OVOP)</t>
  </si>
  <si>
    <t xml:space="preserve"> horas</t>
  </si>
  <si>
    <t>3.2.1.1
Determine los costos de su producto</t>
  </si>
  <si>
    <t xml:space="preserve">
Costos de producción: Etapas de producción,  Costo de mano de obra, costo de materiales, costos indirectos 
Costos de distribución, Costos financieros, otros 
Más vendo, más gano</t>
  </si>
  <si>
    <t xml:space="preserve">Los artesanos están interesados en  adquirir herramientas y habilidades para la autogestión de sus recursos </t>
  </si>
  <si>
    <t xml:space="preserve">3.2.1.2
Organice su capital y maneje sus cuentas </t>
  </si>
  <si>
    <t xml:space="preserve">
Conceptos básicos de contabilidad. 
Separe las cuentas de su hogar y de su unidad productiva. 
Libros básicos de contabilidad
Maneje su deuda</t>
  </si>
  <si>
    <t xml:space="preserve">3.2.1.3
Preparese para el Futuro </t>
  </si>
  <si>
    <t>Como Afrontar Situaciones de Crisis
Sostenibilidad y futuro. 
Conceptos básicos de planeación. Cómo manejar situaciones de crisis</t>
  </si>
  <si>
    <t>3.2.1.4
Cualidades del liderazgo emprendedor</t>
  </si>
  <si>
    <t xml:space="preserve">horas </t>
  </si>
  <si>
    <t>Asesoría</t>
  </si>
  <si>
    <t xml:space="preserve">MODULO DESARROLLO SOCIAL </t>
  </si>
  <si>
    <t xml:space="preserve">Componente Desarrollo Humano </t>
  </si>
  <si>
    <t xml:space="preserve">2.1 Instrumentos de Diagnostico Desarrollo Social </t>
  </si>
  <si>
    <t>2.1.1 ¿Con quién vamos a trabajar ?</t>
  </si>
  <si>
    <t xml:space="preserve">2.2 Desarrollo Humano (Crecimiento Personal/Comunidad) </t>
  </si>
  <si>
    <t>2.2.1 ¿Quien soy?</t>
  </si>
  <si>
    <t xml:space="preserve">2.2.2 ¿Quienes somos? Habilidades para con los otros </t>
  </si>
  <si>
    <t>Componente 2.1</t>
  </si>
  <si>
    <t>días</t>
  </si>
  <si>
    <t>Eje temático   1</t>
  </si>
  <si>
    <t xml:space="preserve">   2.1.1.1.Contextualizacion</t>
  </si>
  <si>
    <t>Entrevista a lideres de la comunidad para acercarnos a información básica de las comunidades. 
Se pide a los líderes de cada una de las organizaciones acompañadas una primera entrevista en privado con el fin de desarrollar un diálogo semi-estructurado en el que se pueda esclarecer las características más amplias de cada una de las organizaciones: causa de su existencia; componentes por género, edad, proveniencia étnica, economía</t>
  </si>
  <si>
    <t xml:space="preserve">Entrevista </t>
  </si>
  <si>
    <t xml:space="preserve">Número de entrevistas </t>
  </si>
  <si>
    <t>horas</t>
  </si>
  <si>
    <r>
      <t xml:space="preserve">2 por comunidad 
</t>
    </r>
    <r>
      <rPr>
        <sz val="11"/>
        <color rgb="FFFF0000"/>
        <rFont val="Calibri"/>
        <family val="2"/>
        <scheme val="minor"/>
      </rPr>
      <t>8horas - dos días</t>
    </r>
  </si>
  <si>
    <t>Digitalización de entrevistas
Informes, registro fotográfico, listados de asistencia</t>
  </si>
  <si>
    <t xml:space="preserve">   2.1.1.2.Descubriendo mis necesidades y motivaciones</t>
  </si>
  <si>
    <t xml:space="preserve">Autodescubirir los motivos personales de vida, sensibilizar al participante sobre la seguridad personal a través de ejercicio de autoevaluación. </t>
  </si>
  <si>
    <t xml:space="preserve">Número de talleres </t>
  </si>
  <si>
    <r>
      <t xml:space="preserve">1 por comunidad 
</t>
    </r>
    <r>
      <rPr>
        <sz val="11"/>
        <color rgb="FFFF0000"/>
        <rFont val="Calibri"/>
        <family val="2"/>
        <scheme val="minor"/>
      </rPr>
      <t>12 horas - tres días</t>
    </r>
  </si>
  <si>
    <t>Informe inicial observaciones generales necesidades observadas en la comunidad 
Registro fotográfico, listados de asistencia</t>
  </si>
  <si>
    <t>Componente 2.2</t>
  </si>
  <si>
    <t xml:space="preserve">   2.2.1.1. Autoconocimiento: “Iniciando el Camino hacia mi desarrollo"</t>
  </si>
  <si>
    <t xml:space="preserve">Reconocer la importancia de tener conciencia sobre uno mismo para generar acciones que propendan al mejoramiento personal, e interiorizar la reflexión como herramienta para analizar y conocer nuestras experiencias personales, nuestro pasado, buscar en ellas su utilidad para el futuro., Motivar hacia la importancia de la reflexión como inicio del camino hacia el desarrollo y crecimiento personal. </t>
  </si>
  <si>
    <t xml:space="preserve"># de talleres, # de artesanos participantes </t>
  </si>
  <si>
    <t>Digitalización de los documentos de respaldo de la actividad y de los ejercicios realizados
Informes, registro fotográfico, listados de asistencia</t>
  </si>
  <si>
    <t xml:space="preserve">   2.2.1.2. Autoestima “La llave que abre la puerta hacia el crecimiento personal”. // Autonomía y Autodeterminación </t>
  </si>
  <si>
    <t>Autoestima: inducir en los participantes a procesos de autorreflexión sobre  la confianza en si mismos como base para su desarrollo. Reflexionar sobre las conductas propias que reflejan sus elecciones y preferencias ; Aprehender el concepto de autodeterminación para analizar la responsabilidad y el papel de cada persona en el direccionamiento de su vida</t>
  </si>
  <si>
    <t xml:space="preserve">   2.2.1.3. Planes y proyectos de vida -  la artesanía como opción dentro del plan de vida   </t>
  </si>
  <si>
    <t xml:space="preserve">
Inducir a los participantes a plantear metas de desarrollo; Identificar si existe o no un plan de vida estructurado, Identificación del papel que juega la actividad artesanal dentro del plan de vida de la comunidad o noción del buen vivir.</t>
  </si>
  <si>
    <t># de talleres, # de artesanos participantes , No. de Planes de vida</t>
  </si>
  <si>
    <t xml:space="preserve"> Digitalización materiales de los ejercicios (línea del tiempo, revisión plan de vida). 
 Informes, registro fotográfico, listados de asistencia</t>
  </si>
  <si>
    <t>En la comunidad se trabajan oficios que les permitan elaborar objetos propios de su cultura material o actividad artesanal. 
En la comunidad  cuentan con un plan de vida. 
En caso de que no, hay un interés por pensar la proyección a futuro de su actividad  artesanal</t>
  </si>
  <si>
    <t xml:space="preserve">   2.2.1.4. Liderazgo y emprendimiento</t>
  </si>
  <si>
    <t>Brindar herramientas para el fortalecimiento de capacidades de liderazgo, toma de decisiones para la división de labores  en los grupos .
Identificación y reconocimiento de habilidades individuales  para el liderazgo y toma de decisiones</t>
  </si>
  <si>
    <t>Informes, registro fotográfico, listados de asistencia</t>
  </si>
  <si>
    <t>Componente 4.1</t>
  </si>
  <si>
    <t>Componente 4.2</t>
  </si>
  <si>
    <t>4. PRODUCCION</t>
  </si>
  <si>
    <t xml:space="preserve">4.1  Acceso y aprovechamiento sostenible de materias primas. </t>
  </si>
  <si>
    <t xml:space="preserve">4.1.2.  Identificación cadena de proveeduría de materias primas - Legalidad  Normatividad y Legalidad  </t>
  </si>
  <si>
    <t>4.2 Mejoramiento y Organización de la producción</t>
  </si>
  <si>
    <t xml:space="preserve">4.1.1.  Manejo Sostenible de Recursos Naturales </t>
  </si>
  <si>
    <t>4.2.2.Mejoramiento de procesos y técnicas</t>
  </si>
  <si>
    <r>
      <rPr>
        <b/>
        <i/>
        <u/>
        <sz val="11"/>
        <color theme="1"/>
        <rFont val="Calibri"/>
        <family val="2"/>
        <scheme val="minor"/>
      </rPr>
      <t xml:space="preserve">OBJETIVO </t>
    </r>
    <r>
      <rPr>
        <sz val="11"/>
        <color theme="1"/>
        <rFont val="Calibri"/>
        <family val="2"/>
        <scheme val="minor"/>
      </rPr>
      <t>: Fortalecer las capacidades humanas y empresariales para el logro de la autonomía y sostenibilidad  de las unidades productivas del sector artesanal.</t>
    </r>
  </si>
  <si>
    <r>
      <rPr>
        <i/>
        <u/>
        <sz val="11"/>
        <rFont val="Calibri"/>
        <family val="2"/>
        <scheme val="minor"/>
      </rPr>
      <t>A. Diagnóstico inicial compilación identificación inicial</t>
    </r>
    <r>
      <rPr>
        <sz val="11"/>
        <rFont val="Calibri"/>
        <family val="2"/>
        <scheme val="minor"/>
      </rPr>
      <t xml:space="preserve">         
</t>
    </r>
    <r>
      <rPr>
        <i/>
        <u/>
        <sz val="11"/>
        <rFont val="Calibri"/>
        <family val="2"/>
        <scheme val="minor"/>
      </rPr>
      <t>Entregable 1</t>
    </r>
    <r>
      <rPr>
        <sz val="11"/>
        <rFont val="Calibri"/>
        <family val="2"/>
        <scheme val="minor"/>
      </rPr>
      <t xml:space="preserve">: Documento acumulativo de caracterización de las comunidades.
Primera entrega: Introducción, presentación metodológica, contexto investigación, verificación con  fuentes secundarias.
Segunda entrega: Validación de la información a través de talleres participativos, caracterización socioeconómica, conflicto  y georeferenciacion (lugares importantes para la comunidad). 
Tercera entrega: final 
El alcance del entregable dependerá de las variables que definirán el grupo objetivo de trabajo (municipio, asociación, oficios) y de las particularidades socioculturales. Siempre debe contener introducción, metodología, caracterización socioeconómica, georeferenciacion, ampliación de la caracterización de la cadena de valor inicial y mapa de actores.
</t>
    </r>
    <r>
      <rPr>
        <i/>
        <u/>
        <sz val="11"/>
        <rFont val="Calibri"/>
        <family val="2"/>
        <scheme val="minor"/>
      </rPr>
      <t>Entregable 2:</t>
    </r>
    <r>
      <rPr>
        <sz val="11"/>
        <rFont val="Calibri"/>
        <family val="2"/>
        <scheme val="minor"/>
      </rPr>
      <t xml:space="preserve"> Informes acumulativos y  final según las actividades para el alcance de los objetivos de cada componente
Planteamiento de hipótesis inicial a través de dinámica de trabajo grupal  y según el plan de acción de cada componente. 
Entregables desde la identificación de estrategias para el alcance de los objetivos de los componentes y específicamente  de los talleres desarrollados para el fortalecimiento de las capacidades(humanas y/o empresariales) a reforzar para el logro de los mismos. </t>
    </r>
  </si>
  <si>
    <t xml:space="preserve">3.2.1 Caracterización del sistema productivo, su cadena de valor y gestión ambiental. </t>
  </si>
  <si>
    <t>3.2.2. Mejoramiento de proceso y técnicas</t>
  </si>
  <si>
    <t>3.2.3. Gestión para la producción   Producción piloto y planes de producción</t>
  </si>
  <si>
    <t>3.2.4  Seguimiento y evaluación de la implementación o mejoramiento tecnológico</t>
  </si>
  <si>
    <t xml:space="preserve">4.1.1.1.
 Caracterización del recurso natural                         </t>
  </si>
  <si>
    <t xml:space="preserve">Investigación ecológica de la especie:
- Identidad biológica de la especie
- Caracterización de la especie
- Usos asociadas
              </t>
  </si>
  <si>
    <t xml:space="preserve">Informe de Caracterización de la especie
saberes y usos tradicionales  del recurso natural. </t>
  </si>
  <si>
    <t>4.1.1.2.
Diagnostico de estado poblacional de la especie.</t>
  </si>
  <si>
    <t xml:space="preserve"> Diagnóstico del estado de la especie, asociada con la producción artesanal: 
Documento de Informe sobre relación oferta- demanda del recurso
(cartografía, planos y mapas)
</t>
  </si>
  <si>
    <t xml:space="preserve">4.1.1.3. Taller de Buenas Prácticas de aprovechamiento o explotación   </t>
  </si>
  <si>
    <t xml:space="preserve">Diagnóstico manejo del recurso.
- Pautas para buenas prácticas de aprovechamiento
- Metodología detallada
</t>
  </si>
  <si>
    <t>Recolectores y artesanos aplicando B.P. / # recolectores y artesanos capacitados en B.P.
Un (1) Protocolo y una (1) Cartilla elaborados.</t>
  </si>
  <si>
    <t>4.1.2.1.
Cadena de Proveeduría</t>
  </si>
  <si>
    <t xml:space="preserve"> Identificación de actores de la cadena de proveeduría de materias primas, que permita determinar la trazabilidad del acceso a estas y la aplicación del contexto normativo.</t>
  </si>
  <si>
    <t># recolectores y proveedores identificados / # de artesanos y recolectores convocados
Acuerdos entre actores de cadena que facilitan el acceso y conservación del recurso natural para la artesanía.</t>
  </si>
  <si>
    <t xml:space="preserve">4.1.2.2.
Acceso legal de materias primas </t>
  </si>
  <si>
    <t>Asistencia Técnica para orientar  en la obtención de materias primas legales y sostenibles</t>
  </si>
  <si>
    <t xml:space="preserve">4.2.1.1.
Caracterización técnica del proceso productivo </t>
  </si>
  <si>
    <t>Identificación del estado actual del oficio y de  aspectos críticos del proceso productivo: Identificación, descripción de las diferentes fases del proceso productivo desde la  caracterización de materias primas e insumos, equipos, herramientas, procesos de transforamación de las materias primas y elaboración del producto</t>
  </si>
  <si>
    <t xml:space="preserve">4.2.1.2.
Caracterización de calidad del proceso productivo. </t>
  </si>
  <si>
    <t>Verificación de  los procesos productivos frente a determinantes de calidad desde la  caracterización de materias primas e insumos, equipos, herramientas, procesos de transforamación de las materias primas y elaboración del producto</t>
  </si>
  <si>
    <t xml:space="preserve">4.2.1.3.
Caracterización ambiental del proceso productivo. </t>
  </si>
  <si>
    <t xml:space="preserve">
Análisis de la situación ambiental a largo de las diferentes fases del proceso. frente a 
Reglamentación y normatividad
Identificación, de Materias primas,  insumos, instalaciones, residuos (vertimientos, emisiones, residuos peligrosos, residuos sólidos)
Identificación y valoración de riesgos  (GTC 45 Riesgos)</t>
  </si>
  <si>
    <t>4.2.1.4.
Plan de Gestión y manejo ambiental.</t>
  </si>
  <si>
    <t xml:space="preserve">
Caracterización de residuos identificados (vertimientos, residuos solidos, residuos peligrosos, emisiones)
- Metodología utilizada para la caracterización (analítica, a partir de fichas de seguridad, mediciones, observaciones, etc.)</t>
  </si>
  <si>
    <t>Componente 4.2.</t>
  </si>
  <si>
    <t>Proceso productivo</t>
  </si>
  <si>
    <t>4.2.2.1.
Transferencia tecnológica</t>
  </si>
  <si>
    <t xml:space="preserve">Asistencia técnica para la transferencia tecnológica según plan de mejoramiento
- Validación del impacto del mejoramiento tecnológico
Manuales de uso, mantenimiento, manejo de insumos, residuos. 
Adecuación de espacios físicos </t>
  </si>
  <si>
    <t xml:space="preserve">Equipos y herramientas implementados, según plan de mejoramiento 
</t>
  </si>
  <si>
    <t>En lo relacionado con nivel organizacional, formalización, bancarización y autogestión de recursos y  Propuesta de plan de acción
Ficha Técnica de cada actor de la red Artesanal, datos de contacto, rol dentro de la cadena, información de producto o servicio prestado. Acuerdos, alianzas y/o compromisos de trabajo conjunto generados entre actores
Uno por cada grupo artesanal de 25, o uno por cada colección, o según criterio por tipo de actores de la cadena de valor alcanzando un número equivalente) (Modelo: Básico, Medio, Avanzado.)</t>
  </si>
  <si>
    <t>Realización de talleres para fortalecer los conceptos de asociatividad, formalización y bancarización
¿Qué es ser formal?
Identificación de mi  estado actual
Identificación del estado actual de las organizaciones existentes y  Propuesta de plan de acción</t>
  </si>
  <si>
    <t>3.1.2.1
Encuentro de actores</t>
  </si>
  <si>
    <t xml:space="preserve">Acuerdos, alianzas y/o compromisos de trabajo conjunto generados entre actoresde la Red Artesanal . (Mínimo 1 por comunidad)
</t>
  </si>
  <si>
    <t>3.1.2.3
Asesoría y acompañamiento para la asociativIdad,  formalización y bancarización</t>
  </si>
  <si>
    <t xml:space="preserve">
Gestiones de asesoría y acompañamiento para la creación, actualización o fortalecimientos de las organizaciones, a  partir  de la identificación  de objetivos e intereses comunes y del plan de acción propuesto.</t>
  </si>
  <si>
    <t># organizaciones de artesanos fortalecidas.</t>
  </si>
  <si>
    <t>No de artesanos saben costear sus productos
No de artesanos llevan cuentas de su unidad productiva separadas de las del hogar
# de talleres, # participantes
# Modelo de Negocio</t>
  </si>
  <si>
    <t>Memorias sobre los talleres de empresarismo y su impacto sobre los beneficiarios 
No de artesanos saben costear sus productos
No de artesanos llevan cuentas de su unidad productiva separadas de las del hogar
No de artesanos saben exponer su modelo de negocio
# de talleres, # participantes
listas de asistencia FORCVS02
Actas FORCVS03
Registro fotográfico</t>
  </si>
  <si>
    <t>Cualidades del artesano emprendedor
Emprendimiento artesanal, 
Características del emprendimiento artesanal
Modelo de Negocio - Generalidades s/plan de negocio</t>
  </si>
  <si>
    <t xml:space="preserve">
</t>
  </si>
  <si>
    <t>2. DESARROLLO SOCIAL</t>
  </si>
  <si>
    <t>LABORATORIO DE DISEÑO E INNOVACION NARIÑO - ARTESANIAS DE COLOMBIA</t>
  </si>
  <si>
    <t>BASE DE CALCULO PRESUPUESTO</t>
  </si>
  <si>
    <t>1. No. y Titulo</t>
  </si>
  <si>
    <t>2. Descripción Actividad</t>
  </si>
  <si>
    <t>3. Descripción del recurso</t>
  </si>
  <si>
    <t>4. Unidad</t>
  </si>
  <si>
    <t>5. Cantidad</t>
  </si>
  <si>
    <t>6. Valor Unitario</t>
  </si>
  <si>
    <t>7. Valor Total</t>
  </si>
  <si>
    <t>10. Fuentes de Financiación</t>
  </si>
  <si>
    <t>Artesanías de Colombia</t>
  </si>
  <si>
    <t>Efectivo</t>
  </si>
  <si>
    <t>Trayecto</t>
  </si>
  <si>
    <t>MODULO 2. DESARROLLO SOCIAL</t>
  </si>
  <si>
    <t>MODULO 3. EMPRENDIMIENTO</t>
  </si>
  <si>
    <t>MODULO 4. PRODUCCION</t>
  </si>
  <si>
    <t>Material didactico, papeleria e impresos</t>
  </si>
  <si>
    <t>Dias</t>
  </si>
  <si>
    <t>Gastos de alojamiento y alimentación (2 dias por municipio)</t>
  </si>
  <si>
    <t>Gastos de desplazamiento
Colón, Belén, San Bernardo, La Cruz, San Pablo, Albán, El Tablón (Las Mesas)</t>
  </si>
  <si>
    <t>Gastos de alojamiento y alimentación (3 dias por municipio)</t>
  </si>
  <si>
    <t>Gastos de alojamiento y alimentación (1 dia por municipio)</t>
  </si>
  <si>
    <t xml:space="preserve">Investigación ecológica de la especie:
- Identidad biológica de la especie
- Caracterización de la especie
- Usos asociados
              </t>
  </si>
  <si>
    <t>Honorarios del asesor (Ingeniero Agrónomo)</t>
  </si>
  <si>
    <t>INFORMACION GENERAL DEL PROYECTO</t>
  </si>
  <si>
    <r>
      <t xml:space="preserve">Entidad ejecutora: </t>
    </r>
    <r>
      <rPr>
        <sz val="10"/>
        <color rgb="FF000000"/>
        <rFont val="Calibri"/>
        <family val="2"/>
        <scheme val="minor"/>
      </rPr>
      <t>Artesanías de Colombia</t>
    </r>
  </si>
  <si>
    <t>Monto Total de la Contrapartida:</t>
  </si>
  <si>
    <t xml:space="preserve">Lugar de ejecución del proyecto </t>
  </si>
  <si>
    <t>Departamento</t>
  </si>
  <si>
    <t>Nariño</t>
  </si>
  <si>
    <t xml:space="preserve">Persona responsable del proyecto </t>
  </si>
  <si>
    <t xml:space="preserve">Empresa/Institución </t>
  </si>
  <si>
    <t xml:space="preserve">Cargo </t>
  </si>
  <si>
    <t>JORGE MEJIA POSADA</t>
  </si>
  <si>
    <t>Enlace Regional
Laboratorio de Diseño e Innovación Artesanías de Colombia - Nariño</t>
  </si>
  <si>
    <t>OBJETIVOS</t>
  </si>
  <si>
    <t>OBJETIVO GENERAL</t>
  </si>
  <si>
    <t>OBJETIVOS ESPECIFICOS</t>
  </si>
  <si>
    <t>Fortalecer las capacidades humanas para el logro de la autonomía y sostenibilidad  de las unidades productivas del sector artesanal.</t>
  </si>
  <si>
    <t>Cualificar, gestionar y  mejorar la producción artesanal,  transfiriendo tecnología apropiada y fortaleciendo procesos, con  aprovechamiento sostenible de materias primas e insumos.</t>
  </si>
  <si>
    <t>INFORMACION SOBRE FINANCIACION</t>
  </si>
  <si>
    <t>FUENTES</t>
  </si>
  <si>
    <t>Valor en efectivo</t>
  </si>
  <si>
    <t>Valor en especie</t>
  </si>
  <si>
    <t>Valor total</t>
  </si>
  <si>
    <t>Porcentaje (%)</t>
  </si>
  <si>
    <t>Recursos aportados por Artesanías de Colombia</t>
  </si>
  <si>
    <t>Recursos aportados por otra entidad</t>
  </si>
  <si>
    <t>VALOR TOTAL DEL PROYECTO</t>
  </si>
  <si>
    <t>BENEFICIARIOS</t>
  </si>
  <si>
    <t xml:space="preserve">No. </t>
  </si>
  <si>
    <t>NUMERO DE BENEFICIARIOS: SEGUIMIENTO 2014</t>
  </si>
  <si>
    <t>NUMERO BENEFICIARIOS: ATENCION INTEGRAL 2015 Y 2016</t>
  </si>
  <si>
    <t>TOTAL BENEFICIARIOS</t>
  </si>
  <si>
    <t>Material: Memorias para cada uno de los participantes al seminario (fotocopias) y materiales</t>
  </si>
  <si>
    <t>Honorarios del asesor (Ingeniero Quimico)</t>
  </si>
  <si>
    <t>Gastos de desplazamiento
Colón,  La Cruz, San Pablo, visitas a cada uno de los municipios y regreso a Pasto)</t>
  </si>
  <si>
    <t>Gastos de desplazamiento
Belén</t>
  </si>
  <si>
    <t>Gastos de alojamiento y alimentación (2 dia por municipio)</t>
  </si>
  <si>
    <t>Gastos de alojamiento y alimentación (5 dias)</t>
  </si>
  <si>
    <t>PROYECTO PRESENTADO A LA ORGANIZACIÓN INTERNACIONAL PARA LAS MIGRACIONES OIM</t>
  </si>
  <si>
    <t>MICROREGION 3 - DEPARTAMENTO DE NARIÑO</t>
  </si>
  <si>
    <t xml:space="preserve">Título del programa o proyecto: </t>
  </si>
  <si>
    <r>
      <t xml:space="preserve">Beneficiarios: </t>
    </r>
    <r>
      <rPr>
        <sz val="10"/>
        <color rgb="FF000000"/>
        <rFont val="Calibri"/>
        <family val="2"/>
        <scheme val="minor"/>
      </rPr>
      <t>800 artesanos pertenecientes a los municipios: Albán, Belén, Colón, El Tablón, La Cruz, San Bernardo, San Pablo</t>
    </r>
  </si>
  <si>
    <t>Honorarios del asesor (marroquineria)</t>
  </si>
  <si>
    <t>Honorarios del asesor 1</t>
  </si>
  <si>
    <t>Honorarios del asesor 2</t>
  </si>
  <si>
    <t>Honorarios del asesor (iraca)</t>
  </si>
  <si>
    <t>Honorarios del asesor (ceramica)</t>
  </si>
  <si>
    <r>
      <t xml:space="preserve">Costo Total del Proyecto: </t>
    </r>
    <r>
      <rPr>
        <sz val="10"/>
        <color rgb="FF000000"/>
        <rFont val="Calibri"/>
        <family val="2"/>
        <scheme val="minor"/>
      </rPr>
      <t>$250.000.000</t>
    </r>
  </si>
  <si>
    <t>Municipios de Albán, Belén, Colón, El Tablón, La Cruz, San Bernardo, San Pablo</t>
  </si>
  <si>
    <t>Equipos y herramientas basicas para la producción</t>
  </si>
  <si>
    <t>Municipio</t>
  </si>
  <si>
    <r>
      <t xml:space="preserve">Duración del proyecto (meses): </t>
    </r>
    <r>
      <rPr>
        <sz val="10"/>
        <color rgb="FF000000"/>
        <rFont val="Calibri"/>
        <family val="2"/>
        <scheme val="minor"/>
      </rPr>
      <t>2015</t>
    </r>
  </si>
  <si>
    <t xml:space="preserve">Entidades cofinanciadoras: </t>
  </si>
  <si>
    <t>Forlalecer las capacidades de los artesanos para la autogestión, el emprendimiento y la organización para facilitar su acceso a las oportunidades del mercado</t>
  </si>
  <si>
    <t xml:space="preserve">DEPARTAMENTO </t>
  </si>
  <si>
    <t>NARIÑO</t>
  </si>
  <si>
    <t>POSIBLES BENEFICIARIOS POR MUNICIPIO</t>
  </si>
  <si>
    <t>ALBAN</t>
  </si>
  <si>
    <t>SAN PABLO</t>
  </si>
  <si>
    <t>LA CRUZ</t>
  </si>
  <si>
    <t>COLON</t>
  </si>
  <si>
    <t>BELEN</t>
  </si>
  <si>
    <t>SAN BERNARDO</t>
  </si>
  <si>
    <t>EL TABLON</t>
  </si>
  <si>
    <t>PRODUCTORES MATERIA PRIMA (IRACA)</t>
  </si>
  <si>
    <t>PRODUCTORES MATERIA PRIMA (CURTIEMBRES)</t>
  </si>
  <si>
    <t>MATRIZ DE MARCO LOGICO</t>
  </si>
  <si>
    <t>Taller Definición de alianzas entre actores y compromisos de trabajo conjunto a partir de de la identificación  de objetivos e intereses comunes y de nuevas ideas, productos y oportunidades.  Diligenciamiento de la Matriz de Comunicación e Intercambio entre actores. (Para el taller se tomarán algunos elementos de la metodología OVOP)</t>
  </si>
  <si>
    <t>Actividad de interacción, reconocimiento e intercambio de experiencias entre actores locales de la cadena de valor. Este encuentro complementa 1 Ficha Técnica por actor como insumo para la Cartilla Mapa de Actores de la Red Artesanal</t>
  </si>
  <si>
    <t>Brindar herramientas para el fortalecimiento de capacidades de liderazgo, toma de decisiones para la división de labores  en los grupos
Identificación y reconocimiento de habilidades individuales  para el liderazgo y toma de decisiones</t>
  </si>
  <si>
    <t>Gestiones de asesoría y acompañamiento para la creación, actualización o fortalecimientos de las organizaciones, a  partir  de la identificación  de objetivos e intereses comunes y del plan de acción propuesto.</t>
  </si>
  <si>
    <t>Conceptos básicos de contabilidad. 
Separe las cuentas de su hogar y de su unidad productiva. 
Libros básicos de contabilidad
Maneje su deuda</t>
  </si>
  <si>
    <t>[Formulación de proyecto para la autonomía, sostenibilidad, emprendimiento organziacional y transferencia tecnológica para las unidades productivas de los municipios de  Albán, Belén, Colón, El Tablón, La Cruz, San Bernardo y San Pablo]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</si>
</sst>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quot;$&quot;\ #,##0_);[Red]\(&quot;$&quot;\ #,##0\)"/>
    <numFmt numFmtId="165" formatCode="_-* #,##0.0_-;\-* #,##0.0_-;_-* &quot;-&quot;??_-;_-@_-"/>
    <numFmt numFmtId="166" formatCode="_-* #,##0_-;\-* #,##0_-;_-* &quot;-&quot;??_-;_-@_-"/>
    <numFmt numFmtId="167" formatCode="&quot;$&quot;#,##0"/>
    <numFmt numFmtId="168" formatCode="0.0"/>
    <numFmt numFmtId="169" formatCode="#,##0.0"/>
    <numFmt numFmtId="170" formatCode="_-* #,##0.0_-;\-* #,##0.0_-;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6"/>
      <color theme="1"/>
      <name val="Calibri"/>
      <family val="2"/>
      <scheme val="minor"/>
    </font>
    <font>
      <b/>
      <sz val="12"/>
      <color theme="1"/>
      <name val="Calibri"/>
      <family val="2"/>
      <scheme val="minor"/>
    </font>
    <font>
      <b/>
      <sz val="12"/>
      <name val="Calibri"/>
      <family val="2"/>
      <scheme val="minor"/>
    </font>
    <font>
      <b/>
      <sz val="12"/>
      <color theme="0"/>
      <name val="Calibri"/>
      <family val="2"/>
      <scheme val="minor"/>
    </font>
    <font>
      <u/>
      <sz val="11"/>
      <color theme="10"/>
      <name val="Calibri"/>
      <family val="2"/>
      <scheme val="minor"/>
    </font>
    <font>
      <u/>
      <sz val="11"/>
      <color theme="11"/>
      <name val="Calibri"/>
      <family val="2"/>
      <scheme val="minor"/>
    </font>
    <font>
      <b/>
      <sz val="16"/>
      <color theme="0"/>
      <name val="Calibri"/>
      <family val="2"/>
      <scheme val="minor"/>
    </font>
    <font>
      <b/>
      <sz val="14"/>
      <color theme="1"/>
      <name val="Calibri"/>
      <family val="2"/>
      <scheme val="minor"/>
    </font>
    <font>
      <b/>
      <sz val="14"/>
      <name val="Calibri"/>
      <family val="2"/>
      <scheme val="minor"/>
    </font>
    <font>
      <sz val="10"/>
      <name val="Arial"/>
      <family val="2"/>
    </font>
    <font>
      <sz val="12"/>
      <color rgb="FF000000"/>
      <name val="Calibri"/>
      <family val="2"/>
      <scheme val="minor"/>
    </font>
    <font>
      <b/>
      <sz val="12"/>
      <color rgb="FF000000"/>
      <name val="Calibri"/>
      <family val="2"/>
      <scheme val="minor"/>
    </font>
    <font>
      <b/>
      <sz val="11"/>
      <color theme="0"/>
      <name val="Calibri"/>
      <family val="2"/>
      <scheme val="minor"/>
    </font>
    <font>
      <sz val="11"/>
      <color rgb="FFC00000"/>
      <name val="Calibri"/>
      <family val="2"/>
      <scheme val="minor"/>
    </font>
    <font>
      <sz val="10"/>
      <color rgb="FF000000"/>
      <name val="Calibri"/>
      <family val="2"/>
      <scheme val="minor"/>
    </font>
    <font>
      <b/>
      <sz val="11"/>
      <name val="Calibri"/>
      <family val="2"/>
      <scheme val="minor"/>
    </font>
    <font>
      <b/>
      <i/>
      <u/>
      <sz val="11"/>
      <color theme="1"/>
      <name val="Calibri"/>
      <family val="2"/>
      <scheme val="minor"/>
    </font>
    <font>
      <sz val="11"/>
      <name val="Calibri"/>
      <family val="2"/>
      <scheme val="minor"/>
    </font>
    <font>
      <b/>
      <i/>
      <u/>
      <sz val="14"/>
      <name val="Calibri"/>
      <family val="2"/>
      <scheme val="minor"/>
    </font>
    <font>
      <i/>
      <sz val="10"/>
      <name val="Calibri"/>
      <family val="2"/>
      <scheme val="minor"/>
    </font>
    <font>
      <sz val="11"/>
      <color rgb="FFFF0000"/>
      <name val="Calibri"/>
      <family val="2"/>
      <scheme val="minor"/>
    </font>
    <font>
      <b/>
      <sz val="20"/>
      <color theme="1"/>
      <name val="Calibri"/>
      <family val="2"/>
      <scheme val="minor"/>
    </font>
    <font>
      <b/>
      <sz val="16"/>
      <name val="Calibri"/>
      <family val="2"/>
      <scheme val="minor"/>
    </font>
    <font>
      <sz val="12"/>
      <color theme="1"/>
      <name val="Calibri"/>
      <family val="2"/>
      <scheme val="minor"/>
    </font>
    <font>
      <sz val="10"/>
      <color theme="1"/>
      <name val="Calibri"/>
      <family val="2"/>
      <scheme val="minor"/>
    </font>
    <font>
      <i/>
      <u/>
      <sz val="11"/>
      <name val="Calibri"/>
      <family val="2"/>
      <scheme val="minor"/>
    </font>
    <font>
      <b/>
      <sz val="11"/>
      <color indexed="8"/>
      <name val="Calibri"/>
      <family val="2"/>
      <scheme val="minor"/>
    </font>
    <font>
      <sz val="10"/>
      <name val="Arial"/>
      <family val="2"/>
      <charset val="204"/>
    </font>
    <font>
      <b/>
      <sz val="10"/>
      <color theme="0"/>
      <name val="Calibri"/>
      <family val="2"/>
      <scheme val="minor"/>
    </font>
    <font>
      <b/>
      <sz val="10"/>
      <color rgb="FF000000"/>
      <name val="Calibri"/>
      <family val="2"/>
      <scheme val="minor"/>
    </font>
    <font>
      <b/>
      <sz val="10"/>
      <color theme="0"/>
      <name val="Calibri"/>
      <family val="2"/>
    </font>
    <font>
      <sz val="10"/>
      <name val="Calibri"/>
      <family val="2"/>
    </font>
    <font>
      <b/>
      <sz val="10"/>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A5A5A5"/>
      </patternFill>
    </fill>
    <fill>
      <patternFill patternType="solid">
        <fgColor theme="6"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indexed="65"/>
        <bgColor indexed="64"/>
      </patternFill>
    </fill>
    <fill>
      <patternFill patternType="solid">
        <fgColor theme="3" tint="0.79998168889431442"/>
        <bgColor indexed="64"/>
      </patternFill>
    </fill>
  </fills>
  <borders count="6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medium">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thin">
        <color auto="1"/>
      </left>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59">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7" borderId="58" applyNumberFormat="0" applyAlignment="0" applyProtection="0"/>
    <xf numFmtId="0" fontId="1" fillId="0" borderId="0"/>
    <xf numFmtId="0" fontId="1"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 fillId="0" borderId="0"/>
    <xf numFmtId="0" fontId="31" fillId="0" borderId="0"/>
    <xf numFmtId="0" fontId="13" fillId="0" borderId="0"/>
    <xf numFmtId="0" fontId="13" fillId="0" borderId="0"/>
    <xf numFmtId="0" fontId="13" fillId="0" borderId="0"/>
    <xf numFmtId="0" fontId="13" fillId="0" borderId="0"/>
  </cellStyleXfs>
  <cellXfs count="558">
    <xf numFmtId="0" fontId="0" fillId="0" borderId="0" xfId="0"/>
    <xf numFmtId="0" fontId="7" fillId="2" borderId="5" xfId="0" applyFont="1" applyFill="1" applyBorder="1" applyAlignment="1">
      <alignment horizontal="left" vertical="center"/>
    </xf>
    <xf numFmtId="0" fontId="3" fillId="2" borderId="28" xfId="0" applyFont="1" applyFill="1" applyBorder="1" applyAlignment="1">
      <alignment vertical="center" wrapText="1"/>
    </xf>
    <xf numFmtId="0" fontId="3" fillId="4" borderId="3" xfId="0" applyFont="1" applyFill="1" applyBorder="1" applyAlignment="1">
      <alignment vertical="center"/>
    </xf>
    <xf numFmtId="0" fontId="7" fillId="2" borderId="49" xfId="0" applyFont="1" applyFill="1" applyBorder="1" applyAlignment="1">
      <alignment vertical="center" wrapText="1"/>
    </xf>
    <xf numFmtId="0" fontId="3" fillId="4" borderId="43" xfId="0" applyFont="1" applyFill="1" applyBorder="1" applyAlignment="1">
      <alignment vertical="center"/>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Fill="1"/>
    <xf numFmtId="0" fontId="7" fillId="0" borderId="29" xfId="0" applyFont="1" applyFill="1" applyBorder="1" applyAlignment="1">
      <alignment vertical="top"/>
    </xf>
    <xf numFmtId="0" fontId="15" fillId="6"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1" fillId="0" borderId="0" xfId="0" applyFont="1" applyBorder="1" applyAlignment="1">
      <alignment horizontal="left" vertical="center" wrapText="1"/>
    </xf>
    <xf numFmtId="0" fontId="0" fillId="4" borderId="0" xfId="0" applyFont="1" applyFill="1"/>
    <xf numFmtId="0" fontId="0" fillId="4" borderId="8" xfId="0" applyFont="1" applyFill="1" applyBorder="1" applyAlignment="1">
      <alignment horizontal="center" vertical="center"/>
    </xf>
    <xf numFmtId="0" fontId="0" fillId="4" borderId="0" xfId="0" applyFont="1" applyFill="1" applyAlignment="1">
      <alignment vertical="center"/>
    </xf>
    <xf numFmtId="0" fontId="0" fillId="0" borderId="0" xfId="0" applyFont="1" applyFill="1"/>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0" xfId="0" applyFont="1" applyFill="1" applyAlignment="1">
      <alignment vertical="center"/>
    </xf>
    <xf numFmtId="0" fontId="0" fillId="0" borderId="0" xfId="0" applyFont="1"/>
    <xf numFmtId="0" fontId="0" fillId="0" borderId="0" xfId="0" applyFont="1" applyFill="1" applyAlignment="1">
      <alignment vertical="center" wrapText="1"/>
    </xf>
    <xf numFmtId="0" fontId="0" fillId="0" borderId="8" xfId="0" applyFont="1" applyFill="1" applyBorder="1" applyAlignment="1">
      <alignment vertical="center" wrapText="1"/>
    </xf>
    <xf numFmtId="0" fontId="0" fillId="0" borderId="0" xfId="0" applyFont="1" applyFill="1" applyBorder="1"/>
    <xf numFmtId="0" fontId="18"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2" borderId="28" xfId="0" applyFont="1" applyFill="1" applyBorder="1" applyAlignment="1">
      <alignment vertical="center" wrapText="1"/>
    </xf>
    <xf numFmtId="0" fontId="16" fillId="2" borderId="49" xfId="0" applyFont="1" applyFill="1" applyBorder="1" applyAlignment="1">
      <alignment vertical="center" wrapText="1"/>
    </xf>
    <xf numFmtId="0" fontId="16" fillId="4" borderId="43" xfId="0" applyFont="1" applyFill="1" applyBorder="1" applyAlignment="1">
      <alignment vertical="center"/>
    </xf>
    <xf numFmtId="0" fontId="0" fillId="0" borderId="0" xfId="0" applyBorder="1"/>
    <xf numFmtId="0" fontId="0" fillId="0" borderId="0" xfId="0" applyFont="1" applyBorder="1"/>
    <xf numFmtId="0" fontId="0" fillId="0" borderId="24" xfId="0" applyFont="1" applyBorder="1" applyAlignment="1">
      <alignment horizontal="center" vertical="top" wrapText="1"/>
    </xf>
    <xf numFmtId="166" fontId="0" fillId="0" borderId="8" xfId="1" applyNumberFormat="1" applyFont="1" applyFill="1" applyBorder="1" applyAlignment="1">
      <alignment vertical="center"/>
    </xf>
    <xf numFmtId="166" fontId="6" fillId="4" borderId="3" xfId="1" applyNumberFormat="1" applyFont="1" applyFill="1" applyBorder="1" applyAlignment="1">
      <alignment vertical="center"/>
    </xf>
    <xf numFmtId="0" fontId="16" fillId="7" borderId="8" xfId="145" applyFont="1" applyBorder="1" applyAlignment="1">
      <alignment horizontal="center" vertical="center" wrapText="1"/>
    </xf>
    <xf numFmtId="0" fontId="12" fillId="4" borderId="43" xfId="0" applyFont="1" applyFill="1" applyBorder="1" applyAlignment="1">
      <alignment vertical="center"/>
    </xf>
    <xf numFmtId="166" fontId="6" fillId="4" borderId="3" xfId="0" applyNumberFormat="1" applyFont="1" applyFill="1" applyBorder="1" applyAlignment="1">
      <alignment vertical="center"/>
    </xf>
    <xf numFmtId="0" fontId="21" fillId="0" borderId="8" xfId="0" applyFont="1" applyBorder="1"/>
    <xf numFmtId="0" fontId="21" fillId="0" borderId="0" xfId="0" applyFont="1" applyBorder="1"/>
    <xf numFmtId="0" fontId="21" fillId="0" borderId="33" xfId="0" applyFont="1" applyBorder="1"/>
    <xf numFmtId="0" fontId="0" fillId="4"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4" borderId="0" xfId="0" applyFont="1" applyFill="1" applyBorder="1" applyAlignment="1">
      <alignment vertical="center"/>
    </xf>
    <xf numFmtId="0" fontId="12" fillId="4" borderId="0" xfId="0" applyFont="1" applyFill="1" applyBorder="1" applyAlignment="1">
      <alignment horizontal="left" vertical="top"/>
    </xf>
    <xf numFmtId="0" fontId="0" fillId="0" borderId="17" xfId="0" applyFont="1" applyBorder="1" applyAlignment="1">
      <alignment horizontal="center" vertical="top" wrapText="1"/>
    </xf>
    <xf numFmtId="0" fontId="0" fillId="0" borderId="17" xfId="0" applyFont="1" applyFill="1" applyBorder="1" applyAlignment="1">
      <alignment horizontal="center" vertical="top"/>
    </xf>
    <xf numFmtId="165" fontId="0" fillId="0" borderId="17" xfId="1" applyNumberFormat="1" applyFont="1" applyBorder="1" applyAlignment="1">
      <alignment horizontal="center" vertical="top" wrapText="1"/>
    </xf>
    <xf numFmtId="0" fontId="0" fillId="0" borderId="0" xfId="0" applyFont="1" applyAlignment="1">
      <alignment vertical="center"/>
    </xf>
    <xf numFmtId="0" fontId="22" fillId="4" borderId="0" xfId="0" applyFont="1" applyFill="1" applyBorder="1" applyAlignment="1">
      <alignment horizontal="left" vertical="top" wrapText="1"/>
    </xf>
    <xf numFmtId="166" fontId="0" fillId="0" borderId="18" xfId="1" applyNumberFormat="1" applyFont="1" applyBorder="1" applyAlignment="1">
      <alignment horizontal="center" vertical="center" wrapText="1"/>
    </xf>
    <xf numFmtId="166" fontId="19" fillId="4" borderId="3" xfId="0" applyNumberFormat="1" applyFont="1" applyFill="1" applyBorder="1" applyAlignment="1">
      <alignment vertical="center"/>
    </xf>
    <xf numFmtId="166" fontId="0" fillId="0" borderId="8" xfId="1" applyNumberFormat="1" applyFont="1" applyFill="1" applyBorder="1" applyAlignment="1">
      <alignment vertical="center" wrapText="1"/>
    </xf>
    <xf numFmtId="0" fontId="21" fillId="0" borderId="0" xfId="0" applyFont="1" applyAlignment="1">
      <alignment vertical="center" wrapText="1"/>
    </xf>
    <xf numFmtId="0" fontId="2" fillId="0" borderId="0" xfId="0" applyFont="1" applyAlignment="1">
      <alignment vertical="center"/>
    </xf>
    <xf numFmtId="0" fontId="19" fillId="0" borderId="20" xfId="0" applyFont="1" applyFill="1" applyBorder="1" applyAlignment="1">
      <alignment vertical="center" wrapText="1"/>
    </xf>
    <xf numFmtId="0" fontId="19" fillId="0" borderId="50" xfId="0" applyFont="1" applyFill="1" applyBorder="1" applyAlignment="1">
      <alignment vertical="center" wrapText="1"/>
    </xf>
    <xf numFmtId="0" fontId="16" fillId="4" borderId="3" xfId="0" applyFont="1" applyFill="1" applyBorder="1" applyAlignment="1">
      <alignment horizontal="left" vertical="center" wrapText="1"/>
    </xf>
    <xf numFmtId="0" fontId="19" fillId="0" borderId="38" xfId="0" applyFont="1" applyFill="1" applyBorder="1" applyAlignment="1">
      <alignment vertical="top" wrapText="1"/>
    </xf>
    <xf numFmtId="0" fontId="19" fillId="0" borderId="44" xfId="0" applyFont="1" applyFill="1" applyBorder="1" applyAlignment="1">
      <alignment vertical="top" wrapText="1"/>
    </xf>
    <xf numFmtId="167" fontId="21" fillId="0" borderId="18" xfId="66" applyNumberFormat="1" applyFont="1" applyBorder="1" applyAlignment="1">
      <alignment horizontal="center" vertical="center" wrapText="1"/>
    </xf>
    <xf numFmtId="0" fontId="19" fillId="0" borderId="38" xfId="0" applyFont="1" applyFill="1" applyBorder="1" applyAlignment="1">
      <alignment vertical="center" wrapText="1"/>
    </xf>
    <xf numFmtId="0" fontId="19" fillId="0" borderId="44" xfId="0" applyFont="1" applyFill="1" applyBorder="1" applyAlignment="1">
      <alignment vertical="center" wrapText="1"/>
    </xf>
    <xf numFmtId="165" fontId="21" fillId="0" borderId="18" xfId="66"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4" borderId="0" xfId="0" applyFont="1" applyFill="1" applyBorder="1" applyAlignment="1">
      <alignment horizontal="center" vertical="center" wrapText="1"/>
    </xf>
    <xf numFmtId="165" fontId="0" fillId="0" borderId="0" xfId="66" applyNumberFormat="1" applyFont="1" applyBorder="1" applyAlignment="1">
      <alignment horizontal="center" vertical="center" wrapText="1"/>
    </xf>
    <xf numFmtId="0" fontId="16" fillId="2" borderId="20" xfId="0" applyFont="1" applyFill="1" applyBorder="1" applyAlignment="1">
      <alignment horizontal="left" vertical="center"/>
    </xf>
    <xf numFmtId="0" fontId="16" fillId="4" borderId="3" xfId="0" applyFont="1" applyFill="1" applyBorder="1" applyAlignment="1">
      <alignment horizontal="left" vertical="center"/>
    </xf>
    <xf numFmtId="0" fontId="16" fillId="2" borderId="38" xfId="0" applyFont="1" applyFill="1" applyBorder="1" applyAlignment="1">
      <alignment horizontal="left" vertical="center"/>
    </xf>
    <xf numFmtId="0" fontId="0" fillId="0" borderId="0" xfId="0" applyFont="1" applyAlignment="1">
      <alignment wrapText="1"/>
    </xf>
    <xf numFmtId="0" fontId="28"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167" fontId="0" fillId="0" borderId="0" xfId="0" applyNumberFormat="1" applyFont="1" applyAlignment="1">
      <alignment horizontal="right" vertical="center" wrapText="1"/>
    </xf>
    <xf numFmtId="0" fontId="16" fillId="2"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67" fontId="2" fillId="4" borderId="3" xfId="0" applyNumberFormat="1" applyFont="1" applyFill="1" applyBorder="1" applyAlignment="1">
      <alignment horizontal="right" vertical="center" wrapText="1"/>
    </xf>
    <xf numFmtId="0" fontId="16" fillId="2"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167" fontId="2" fillId="4" borderId="43" xfId="0" applyNumberFormat="1" applyFont="1" applyFill="1" applyBorder="1" applyAlignment="1">
      <alignment horizontal="right" vertical="center" wrapText="1"/>
    </xf>
    <xf numFmtId="167" fontId="2" fillId="4" borderId="15" xfId="0" applyNumberFormat="1" applyFont="1" applyFill="1" applyBorder="1" applyAlignment="1">
      <alignment horizontal="right" vertical="center" wrapText="1"/>
    </xf>
    <xf numFmtId="167" fontId="2" fillId="0" borderId="43" xfId="0" applyNumberFormat="1" applyFont="1" applyBorder="1" applyAlignment="1">
      <alignment horizontal="right" vertical="center" wrapText="1"/>
    </xf>
    <xf numFmtId="167" fontId="19" fillId="4" borderId="15" xfId="0" applyNumberFormat="1" applyFont="1" applyFill="1" applyBorder="1" applyAlignment="1">
      <alignment horizontal="right" vertical="center" wrapText="1"/>
    </xf>
    <xf numFmtId="167" fontId="19" fillId="0" borderId="15" xfId="1" applyNumberFormat="1" applyFont="1" applyBorder="1" applyAlignment="1">
      <alignment horizontal="right" vertical="center" wrapText="1"/>
    </xf>
    <xf numFmtId="167" fontId="19" fillId="0" borderId="43" xfId="1" applyNumberFormat="1" applyFont="1" applyBorder="1" applyAlignment="1">
      <alignment horizontal="right" vertical="center" wrapText="1"/>
    </xf>
    <xf numFmtId="0" fontId="21"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0" fillId="4" borderId="8" xfId="0" applyFont="1" applyFill="1" applyBorder="1" applyAlignment="1">
      <alignment horizontal="center" vertical="center" wrapText="1"/>
    </xf>
    <xf numFmtId="0" fontId="0" fillId="0" borderId="5" xfId="0" applyFont="1" applyBorder="1" applyAlignment="1">
      <alignment horizontal="center" vertical="center" wrapText="1"/>
    </xf>
    <xf numFmtId="0" fontId="2" fillId="4" borderId="8" xfId="0" applyFont="1" applyFill="1" applyBorder="1" applyAlignment="1">
      <alignment horizontal="center" vertical="center" wrapText="1"/>
    </xf>
    <xf numFmtId="0" fontId="16" fillId="2" borderId="64" xfId="0" applyFont="1" applyFill="1" applyBorder="1" applyAlignment="1">
      <alignment horizontal="left" vertical="center" wrapText="1"/>
    </xf>
    <xf numFmtId="167" fontId="19" fillId="4" borderId="43" xfId="0" applyNumberFormat="1" applyFont="1" applyFill="1" applyBorder="1" applyAlignment="1">
      <alignment horizontal="right" vertical="center" wrapText="1"/>
    </xf>
    <xf numFmtId="0" fontId="21" fillId="0" borderId="0" xfId="0" applyFont="1"/>
    <xf numFmtId="0" fontId="21" fillId="0" borderId="0" xfId="0" applyFont="1" applyFill="1"/>
    <xf numFmtId="170" fontId="19" fillId="4" borderId="43" xfId="0" applyNumberFormat="1" applyFont="1" applyFill="1" applyBorder="1" applyAlignment="1">
      <alignment horizontal="left" vertical="center" wrapText="1"/>
    </xf>
    <xf numFmtId="170" fontId="19" fillId="4" borderId="43" xfId="0" applyNumberFormat="1" applyFont="1" applyFill="1" applyBorder="1" applyAlignment="1">
      <alignment horizontal="left" vertical="center"/>
    </xf>
    <xf numFmtId="0" fontId="19" fillId="4"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0" fillId="4" borderId="8" xfId="0" applyFont="1" applyFill="1" applyBorder="1" applyAlignment="1">
      <alignment horizontal="center" vertical="center" wrapText="1"/>
    </xf>
    <xf numFmtId="0" fontId="21" fillId="0" borderId="24"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16" fillId="2" borderId="5" xfId="0" applyFont="1" applyFill="1" applyBorder="1" applyAlignment="1">
      <alignment horizontal="left" vertical="center"/>
    </xf>
    <xf numFmtId="0" fontId="16" fillId="2" borderId="2"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8" xfId="0" applyFont="1" applyBorder="1" applyAlignment="1">
      <alignment horizontal="center" vertical="center" wrapText="1"/>
    </xf>
    <xf numFmtId="0" fontId="16" fillId="2" borderId="50" xfId="0" applyFont="1" applyFill="1" applyBorder="1" applyAlignment="1">
      <alignment horizontal="left" vertical="center"/>
    </xf>
    <xf numFmtId="0" fontId="11" fillId="0" borderId="0"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Alignment="1">
      <alignment horizontal="center"/>
    </xf>
    <xf numFmtId="0" fontId="3" fillId="2" borderId="2" xfId="0" applyFont="1" applyFill="1" applyBorder="1" applyAlignment="1">
      <alignment horizontal="left" vertical="center"/>
    </xf>
    <xf numFmtId="0" fontId="0" fillId="0" borderId="8" xfId="0"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0" xfId="0" applyFont="1" applyFill="1" applyBorder="1" applyAlignment="1">
      <alignment vertical="center"/>
    </xf>
    <xf numFmtId="0" fontId="21" fillId="0" borderId="8" xfId="0" applyFont="1" applyFill="1" applyBorder="1" applyAlignment="1">
      <alignment vertical="justify" wrapText="1"/>
    </xf>
    <xf numFmtId="0" fontId="11" fillId="0" borderId="0" xfId="0" applyFont="1" applyAlignment="1"/>
    <xf numFmtId="0" fontId="33" fillId="0" borderId="15" xfId="0" applyFont="1" applyBorder="1" applyAlignment="1">
      <alignment vertical="center" wrapText="1"/>
    </xf>
    <xf numFmtId="0" fontId="18" fillId="0" borderId="15" xfId="0" applyFont="1" applyBorder="1" applyAlignment="1">
      <alignment vertical="center" wrapText="1"/>
    </xf>
    <xf numFmtId="0" fontId="33" fillId="0" borderId="14" xfId="0" applyFont="1" applyBorder="1" applyAlignment="1">
      <alignment vertical="center" wrapText="1"/>
    </xf>
    <xf numFmtId="0" fontId="33" fillId="0" borderId="8" xfId="0" applyFont="1" applyBorder="1" applyAlignment="1">
      <alignment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43" xfId="0" applyFont="1" applyBorder="1" applyAlignment="1">
      <alignment vertical="center" wrapText="1"/>
    </xf>
    <xf numFmtId="0" fontId="35" fillId="12" borderId="14" xfId="155" applyNumberFormat="1"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11" borderId="2"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6" fillId="0" borderId="0" xfId="0" applyFont="1" applyFill="1" applyBorder="1" applyAlignment="1">
      <alignment vertical="center" wrapText="1"/>
    </xf>
    <xf numFmtId="0" fontId="28" fillId="0" borderId="14" xfId="0" applyFont="1" applyBorder="1" applyAlignment="1">
      <alignment vertical="center" wrapText="1"/>
    </xf>
    <xf numFmtId="164" fontId="28" fillId="0" borderId="8" xfId="0" applyNumberFormat="1" applyFont="1" applyFill="1" applyBorder="1" applyAlignment="1">
      <alignment horizontal="center" vertical="center" wrapText="1"/>
    </xf>
    <xf numFmtId="164" fontId="18" fillId="0" borderId="8" xfId="0" applyNumberFormat="1" applyFont="1" applyBorder="1" applyAlignment="1">
      <alignment horizontal="center" vertical="center" wrapText="1"/>
    </xf>
    <xf numFmtId="169" fontId="28" fillId="0" borderId="15" xfId="0" applyNumberFormat="1" applyFont="1" applyBorder="1" applyAlignment="1">
      <alignment horizontal="center" vertical="center" wrapText="1"/>
    </xf>
    <xf numFmtId="169" fontId="28" fillId="0" borderId="0" xfId="0" applyNumberFormat="1" applyFont="1" applyFill="1" applyBorder="1" applyAlignment="1">
      <alignment vertical="center" wrapText="1"/>
    </xf>
    <xf numFmtId="0" fontId="28" fillId="0" borderId="60" xfId="0" applyFont="1" applyBorder="1" applyAlignment="1">
      <alignment vertical="center" wrapText="1"/>
    </xf>
    <xf numFmtId="164" fontId="28" fillId="0" borderId="6"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wrapText="1"/>
    </xf>
    <xf numFmtId="0" fontId="36" fillId="0" borderId="4" xfId="0" applyFont="1" applyBorder="1" applyAlignment="1">
      <alignment vertical="center" wrapText="1"/>
    </xf>
    <xf numFmtId="164" fontId="36" fillId="0" borderId="5" xfId="0" applyNumberFormat="1" applyFont="1" applyFill="1" applyBorder="1" applyAlignment="1">
      <alignment horizontal="center" vertical="center" wrapText="1"/>
    </xf>
    <xf numFmtId="164" fontId="36" fillId="0" borderId="5" xfId="0" applyNumberFormat="1" applyFont="1" applyBorder="1" applyAlignment="1">
      <alignment horizontal="center" vertical="center" wrapText="1"/>
    </xf>
    <xf numFmtId="168" fontId="36" fillId="0" borderId="43" xfId="0" applyNumberFormat="1" applyFont="1" applyBorder="1" applyAlignment="1">
      <alignment horizontal="center" vertical="center" wrapText="1"/>
    </xf>
    <xf numFmtId="2" fontId="36" fillId="0" borderId="0" xfId="0" applyNumberFormat="1" applyFont="1" applyFill="1" applyBorder="1" applyAlignment="1">
      <alignment vertical="center" wrapText="1"/>
    </xf>
    <xf numFmtId="164" fontId="0" fillId="0" borderId="0" xfId="0" applyNumberFormat="1"/>
    <xf numFmtId="169" fontId="0" fillId="0" borderId="0" xfId="0" applyNumberFormat="1"/>
    <xf numFmtId="0" fontId="28" fillId="0" borderId="0" xfId="0" applyFont="1" applyAlignment="1">
      <alignment horizontal="center"/>
    </xf>
    <xf numFmtId="0" fontId="32" fillId="11" borderId="63" xfId="0" applyNumberFormat="1" applyFont="1" applyFill="1" applyBorder="1" applyAlignment="1">
      <alignment horizontal="center" vertical="center"/>
    </xf>
    <xf numFmtId="0" fontId="32" fillId="11" borderId="21" xfId="0" applyFont="1" applyFill="1" applyBorder="1" applyAlignment="1">
      <alignment horizontal="center" vertical="center"/>
    </xf>
    <xf numFmtId="0" fontId="32" fillId="11" borderId="21" xfId="0" applyFont="1" applyFill="1" applyBorder="1" applyAlignment="1">
      <alignment horizontal="center" vertical="center" wrapText="1"/>
    </xf>
    <xf numFmtId="0" fontId="32" fillId="11" borderId="37" xfId="0" applyFont="1" applyFill="1" applyBorder="1" applyAlignment="1">
      <alignment horizontal="center" vertical="center" wrapText="1"/>
    </xf>
    <xf numFmtId="0" fontId="32" fillId="11" borderId="63" xfId="0" applyFont="1" applyFill="1" applyBorder="1" applyAlignment="1">
      <alignment horizontal="center" vertical="center" wrapText="1"/>
    </xf>
    <xf numFmtId="0" fontId="28" fillId="0" borderId="65" xfId="0" applyFont="1" applyBorder="1" applyAlignment="1">
      <alignment horizontal="center" vertical="center"/>
    </xf>
    <xf numFmtId="0" fontId="28" fillId="0" borderId="64" xfId="0" applyFont="1" applyBorder="1" applyAlignment="1">
      <alignment horizontal="left" vertical="center"/>
    </xf>
    <xf numFmtId="0" fontId="28" fillId="0" borderId="64" xfId="0" applyFont="1" applyFill="1" applyBorder="1" applyAlignment="1">
      <alignment vertical="center"/>
    </xf>
    <xf numFmtId="0" fontId="28" fillId="0" borderId="64" xfId="0" applyFont="1" applyBorder="1" applyAlignment="1">
      <alignment vertical="center"/>
    </xf>
    <xf numFmtId="0" fontId="28" fillId="0" borderId="66" xfId="0" applyFont="1" applyBorder="1" applyAlignment="1">
      <alignment vertical="center"/>
    </xf>
    <xf numFmtId="0" fontId="28" fillId="0" borderId="65" xfId="0" applyFont="1" applyBorder="1" applyAlignment="1">
      <alignment vertical="center"/>
    </xf>
    <xf numFmtId="3" fontId="28" fillId="0" borderId="64" xfId="0" applyNumberFormat="1" applyFont="1" applyBorder="1" applyAlignment="1">
      <alignment vertical="center"/>
    </xf>
    <xf numFmtId="3" fontId="28" fillId="0" borderId="66" xfId="0" applyNumberFormat="1" applyFont="1" applyBorder="1" applyAlignment="1">
      <alignment vertical="center"/>
    </xf>
    <xf numFmtId="0" fontId="28" fillId="0" borderId="0" xfId="0" applyFont="1" applyFill="1" applyAlignment="1">
      <alignment horizontal="center"/>
    </xf>
    <xf numFmtId="0" fontId="28" fillId="0" borderId="0" xfId="0" applyFont="1" applyFill="1"/>
    <xf numFmtId="0" fontId="28" fillId="0" borderId="0" xfId="0" applyFont="1" applyFill="1" applyBorder="1"/>
    <xf numFmtId="0" fontId="28" fillId="0" borderId="0" xfId="0" applyFont="1" applyBorder="1"/>
    <xf numFmtId="3" fontId="28" fillId="0" borderId="0" xfId="0" applyNumberFormat="1" applyFont="1" applyFill="1"/>
    <xf numFmtId="0" fontId="11" fillId="0" borderId="0" xfId="0" applyFont="1" applyAlignment="1">
      <alignment wrapText="1"/>
    </xf>
    <xf numFmtId="0" fontId="0"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Alignment="1">
      <alignment horizontal="left" vertical="top"/>
    </xf>
    <xf numFmtId="0" fontId="0" fillId="13" borderId="8" xfId="0" applyFill="1" applyBorder="1" applyAlignment="1">
      <alignment horizontal="center" wrapText="1"/>
    </xf>
    <xf numFmtId="3" fontId="0" fillId="0" borderId="8" xfId="0" applyNumberFormat="1" applyFont="1" applyFill="1" applyBorder="1" applyAlignment="1">
      <alignment horizontal="right" vertical="center" wrapText="1"/>
    </xf>
    <xf numFmtId="0" fontId="0" fillId="0" borderId="8" xfId="0" applyBorder="1" applyAlignment="1">
      <alignment wrapText="1"/>
    </xf>
    <xf numFmtId="3" fontId="2" fillId="0" borderId="8" xfId="0" applyNumberFormat="1" applyFont="1" applyBorder="1" applyAlignment="1">
      <alignment wrapText="1"/>
    </xf>
    <xf numFmtId="0" fontId="18" fillId="0" borderId="14" xfId="0" applyFont="1" applyBorder="1" applyAlignment="1">
      <alignment horizontal="left" vertical="center" wrapText="1"/>
    </xf>
    <xf numFmtId="0" fontId="18" fillId="0" borderId="8" xfId="0" applyFont="1" applyBorder="1" applyAlignment="1">
      <alignment horizontal="left" vertical="center" wrapText="1"/>
    </xf>
    <xf numFmtId="0" fontId="11" fillId="0" borderId="0" xfId="0" applyFont="1" applyAlignment="1">
      <alignment horizontal="center"/>
    </xf>
    <xf numFmtId="0" fontId="11" fillId="0" borderId="0" xfId="0" applyFont="1" applyAlignment="1">
      <alignment horizontal="center" wrapText="1"/>
    </xf>
    <xf numFmtId="0" fontId="32" fillId="11" borderId="1" xfId="0" applyFont="1" applyFill="1" applyBorder="1" applyAlignment="1">
      <alignment horizontal="justify" vertical="center" wrapText="1"/>
    </xf>
    <xf numFmtId="0" fontId="32" fillId="11" borderId="2" xfId="0" applyFont="1" applyFill="1" applyBorder="1" applyAlignment="1">
      <alignment horizontal="justify" vertical="center" wrapText="1"/>
    </xf>
    <xf numFmtId="0" fontId="32" fillId="11" borderId="3" xfId="0" applyFont="1" applyFill="1" applyBorder="1" applyAlignment="1">
      <alignment horizontal="justify" vertical="center" wrapText="1"/>
    </xf>
    <xf numFmtId="0" fontId="33" fillId="0" borderId="14" xfId="0" applyFont="1" applyBorder="1" applyAlignment="1">
      <alignment vertical="center" wrapText="1"/>
    </xf>
    <xf numFmtId="0" fontId="33" fillId="0" borderId="8" xfId="0" applyFont="1" applyBorder="1" applyAlignment="1">
      <alignment vertical="center" wrapText="1"/>
    </xf>
    <xf numFmtId="0" fontId="33" fillId="0" borderId="15" xfId="0" applyFont="1" applyBorder="1" applyAlignment="1">
      <alignmen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33" fillId="0" borderId="15" xfId="0" applyFont="1" applyBorder="1" applyAlignment="1">
      <alignment horizontal="left" vertical="center" wrapText="1"/>
    </xf>
    <xf numFmtId="0" fontId="33" fillId="0" borderId="14" xfId="0" applyFont="1" applyFill="1" applyBorder="1" applyAlignment="1">
      <alignment vertical="center" wrapText="1"/>
    </xf>
    <xf numFmtId="0" fontId="33" fillId="0" borderId="8" xfId="0" applyFont="1" applyFill="1" applyBorder="1" applyAlignment="1">
      <alignment vertical="center" wrapText="1"/>
    </xf>
    <xf numFmtId="0" fontId="33" fillId="0" borderId="15" xfId="0" applyFont="1" applyFill="1" applyBorder="1" applyAlignment="1">
      <alignment vertical="center" wrapText="1"/>
    </xf>
    <xf numFmtId="0" fontId="28" fillId="0" borderId="8" xfId="0" applyFont="1" applyBorder="1" applyAlignment="1">
      <alignment horizontal="left" vertical="center" wrapText="1"/>
    </xf>
    <xf numFmtId="0" fontId="28" fillId="0" borderId="15"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3" xfId="0" applyFont="1" applyBorder="1" applyAlignment="1">
      <alignment horizontal="left" vertical="center" wrapText="1"/>
    </xf>
    <xf numFmtId="0" fontId="34" fillId="11" borderId="1" xfId="155" applyNumberFormat="1" applyFont="1" applyFill="1" applyBorder="1" applyAlignment="1">
      <alignment horizontal="center" vertical="center" wrapText="1"/>
    </xf>
    <xf numFmtId="0" fontId="34" fillId="11" borderId="2" xfId="155" applyNumberFormat="1" applyFont="1" applyFill="1" applyBorder="1" applyAlignment="1">
      <alignment horizontal="center" vertical="center" wrapText="1"/>
    </xf>
    <xf numFmtId="0" fontId="34" fillId="11" borderId="3" xfId="155" applyNumberFormat="1" applyFont="1" applyFill="1" applyBorder="1" applyAlignment="1">
      <alignment horizontal="center" vertical="center" wrapText="1"/>
    </xf>
    <xf numFmtId="0" fontId="35" fillId="12" borderId="14" xfId="155" applyNumberFormat="1" applyFont="1" applyFill="1" applyBorder="1" applyAlignment="1">
      <alignment horizontal="left" vertical="center" wrapText="1"/>
    </xf>
    <xf numFmtId="0" fontId="35" fillId="12" borderId="8" xfId="155" applyNumberFormat="1" applyFont="1" applyFill="1" applyBorder="1" applyAlignment="1">
      <alignment horizontal="left" vertical="center" wrapText="1"/>
    </xf>
    <xf numFmtId="0" fontId="35" fillId="12" borderId="15" xfId="155" applyNumberFormat="1" applyFont="1" applyFill="1" applyBorder="1" applyAlignment="1">
      <alignment horizontal="left" vertical="center" wrapText="1"/>
    </xf>
    <xf numFmtId="0" fontId="34" fillId="11" borderId="14" xfId="155" applyNumberFormat="1" applyFont="1" applyFill="1" applyBorder="1" applyAlignment="1">
      <alignment horizontal="center" vertical="center" wrapText="1"/>
    </xf>
    <xf numFmtId="0" fontId="34" fillId="11" borderId="8" xfId="155" applyNumberFormat="1" applyFont="1" applyFill="1" applyBorder="1" applyAlignment="1">
      <alignment horizontal="center" vertical="center" wrapText="1"/>
    </xf>
    <xf numFmtId="0" fontId="34" fillId="11" borderId="15" xfId="155" applyNumberFormat="1" applyFont="1" applyFill="1" applyBorder="1" applyAlignment="1">
      <alignment horizontal="center" vertical="center" wrapText="1"/>
    </xf>
    <xf numFmtId="0" fontId="32" fillId="11" borderId="65" xfId="0" applyFont="1" applyFill="1" applyBorder="1" applyAlignment="1">
      <alignment horizontal="center" vertical="center"/>
    </xf>
    <xf numFmtId="0" fontId="32" fillId="11" borderId="64" xfId="0" applyFont="1" applyFill="1" applyBorder="1" applyAlignment="1">
      <alignment horizontal="center" vertical="center"/>
    </xf>
    <xf numFmtId="0" fontId="32" fillId="11" borderId="66" xfId="0" applyFont="1" applyFill="1" applyBorder="1" applyAlignment="1">
      <alignment horizontal="center" vertical="center"/>
    </xf>
    <xf numFmtId="0" fontId="37" fillId="0" borderId="0" xfId="0" applyFont="1" applyAlignment="1">
      <alignment horizontal="center"/>
    </xf>
    <xf numFmtId="0" fontId="37" fillId="0" borderId="0" xfId="0" applyFont="1" applyAlignment="1">
      <alignment horizontal="center" wrapText="1"/>
    </xf>
    <xf numFmtId="0" fontId="5" fillId="3" borderId="21"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3" fillId="2" borderId="53" xfId="0" applyFont="1" applyFill="1" applyBorder="1" applyAlignment="1">
      <alignment horizontal="left" vertical="center"/>
    </xf>
    <xf numFmtId="0" fontId="3" fillId="2" borderId="50" xfId="0" applyFont="1" applyFill="1" applyBorder="1" applyAlignment="1">
      <alignment horizontal="left" vertical="center"/>
    </xf>
    <xf numFmtId="0" fontId="11" fillId="0" borderId="20" xfId="0" applyFont="1" applyBorder="1" applyAlignment="1">
      <alignment horizontal="left" vertical="center" wrapText="1"/>
    </xf>
    <xf numFmtId="0" fontId="11" fillId="0" borderId="7" xfId="0" applyFont="1" applyBorder="1" applyAlignment="1">
      <alignment horizontal="left" vertical="center" wrapText="1"/>
    </xf>
    <xf numFmtId="0" fontId="11" fillId="0" borderId="50" xfId="0" applyFont="1" applyBorder="1" applyAlignment="1">
      <alignment horizontal="left" vertical="center" wrapText="1"/>
    </xf>
    <xf numFmtId="0" fontId="12" fillId="0" borderId="20" xfId="0" applyFont="1" applyFill="1" applyBorder="1" applyAlignment="1">
      <alignment horizontal="center" vertical="center"/>
    </xf>
    <xf numFmtId="0" fontId="12" fillId="0" borderId="50" xfId="0" applyFont="1" applyFill="1" applyBorder="1" applyAlignment="1">
      <alignment horizontal="center" vertical="center"/>
    </xf>
    <xf numFmtId="0" fontId="7" fillId="2" borderId="52" xfId="0" applyFont="1" applyFill="1" applyBorder="1" applyAlignment="1">
      <alignment horizontal="left" vertical="top"/>
    </xf>
    <xf numFmtId="0" fontId="7" fillId="2" borderId="44" xfId="0" applyFont="1" applyFill="1" applyBorder="1" applyAlignment="1">
      <alignment horizontal="left" vertical="top"/>
    </xf>
    <xf numFmtId="0" fontId="2" fillId="0" borderId="38" xfId="0" applyFont="1" applyBorder="1" applyAlignment="1">
      <alignment horizontal="left"/>
    </xf>
    <xf numFmtId="0" fontId="2" fillId="0" borderId="17" xfId="0" applyFont="1" applyBorder="1" applyAlignment="1">
      <alignment horizontal="left"/>
    </xf>
    <xf numFmtId="0" fontId="2" fillId="0" borderId="44" xfId="0" applyFont="1" applyBorder="1" applyAlignment="1">
      <alignment horizontal="left"/>
    </xf>
    <xf numFmtId="0" fontId="6" fillId="0" borderId="38" xfId="0" applyFont="1" applyFill="1" applyBorder="1" applyAlignment="1">
      <alignment horizontal="center" vertical="top"/>
    </xf>
    <xf numFmtId="0" fontId="6" fillId="0" borderId="44" xfId="0" applyFont="1" applyFill="1" applyBorder="1" applyAlignment="1">
      <alignment horizontal="center" vertical="top"/>
    </xf>
    <xf numFmtId="0" fontId="0" fillId="4" borderId="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40" xfId="0" applyFont="1" applyFill="1" applyBorder="1" applyAlignment="1">
      <alignment horizontal="center" vertical="center"/>
    </xf>
    <xf numFmtId="0" fontId="25" fillId="0" borderId="38" xfId="0" applyFont="1" applyBorder="1" applyAlignment="1">
      <alignment horizontal="center" vertical="center"/>
    </xf>
    <xf numFmtId="0" fontId="25" fillId="0" borderId="17" xfId="0" applyFont="1" applyBorder="1" applyAlignment="1">
      <alignment horizontal="center" vertical="center"/>
    </xf>
    <xf numFmtId="0" fontId="25" fillId="0" borderId="39" xfId="0" applyFont="1" applyBorder="1" applyAlignment="1">
      <alignment horizontal="center" vertical="center"/>
    </xf>
    <xf numFmtId="0" fontId="5" fillId="3" borderId="26"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38" xfId="0" applyFont="1" applyBorder="1" applyAlignment="1">
      <alignment horizontal="left" wrapText="1"/>
    </xf>
    <xf numFmtId="0" fontId="2" fillId="0" borderId="17" xfId="0" applyFont="1" applyBorder="1" applyAlignment="1">
      <alignment horizontal="left" wrapText="1"/>
    </xf>
    <xf numFmtId="0" fontId="2" fillId="0" borderId="44" xfId="0" applyFont="1" applyBorder="1" applyAlignment="1">
      <alignment horizontal="left" wrapText="1"/>
    </xf>
    <xf numFmtId="0" fontId="5" fillId="3" borderId="59"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6" fillId="2" borderId="52" xfId="0" applyFont="1" applyFill="1" applyBorder="1" applyAlignment="1">
      <alignment horizontal="left" vertical="top"/>
    </xf>
    <xf numFmtId="0" fontId="16" fillId="2" borderId="44" xfId="0" applyFont="1" applyFill="1" applyBorder="1" applyAlignment="1">
      <alignment horizontal="left" vertical="top"/>
    </xf>
    <xf numFmtId="0" fontId="2" fillId="0" borderId="38" xfId="0" applyFont="1" applyBorder="1" applyAlignment="1">
      <alignment horizontal="left" vertical="center" wrapText="1"/>
    </xf>
    <xf numFmtId="0" fontId="2" fillId="0" borderId="17" xfId="0" applyFont="1" applyBorder="1" applyAlignment="1">
      <alignment horizontal="left" vertical="center" wrapText="1"/>
    </xf>
    <xf numFmtId="0" fontId="2" fillId="0" borderId="44" xfId="0" applyFont="1" applyBorder="1" applyAlignment="1">
      <alignment horizontal="left" vertical="center" wrapText="1"/>
    </xf>
    <xf numFmtId="0" fontId="19" fillId="0" borderId="38" xfId="0" applyFont="1" applyFill="1" applyBorder="1" applyAlignment="1">
      <alignment horizontal="center" vertical="top"/>
    </xf>
    <xf numFmtId="0" fontId="19" fillId="0" borderId="44" xfId="0" applyFont="1" applyFill="1" applyBorder="1" applyAlignment="1">
      <alignment horizontal="center" vertical="top"/>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Border="1" applyAlignment="1">
      <alignment horizontal="center" vertical="top" wrapText="1"/>
    </xf>
    <xf numFmtId="0" fontId="16" fillId="2" borderId="53" xfId="0" applyFont="1" applyFill="1" applyBorder="1" applyAlignment="1">
      <alignment horizontal="left" vertical="center"/>
    </xf>
    <xf numFmtId="0" fontId="16" fillId="2" borderId="50" xfId="0" applyFont="1" applyFill="1" applyBorder="1" applyAlignment="1">
      <alignment horizontal="left" vertical="center"/>
    </xf>
    <xf numFmtId="0" fontId="2" fillId="0" borderId="20" xfId="0" applyFont="1" applyBorder="1" applyAlignment="1">
      <alignment horizontal="left" vertical="center" wrapText="1"/>
    </xf>
    <xf numFmtId="0" fontId="2" fillId="0" borderId="7" xfId="0" applyFont="1" applyBorder="1" applyAlignment="1">
      <alignment horizontal="left" vertical="center" wrapText="1"/>
    </xf>
    <xf numFmtId="0" fontId="2" fillId="0" borderId="50" xfId="0" applyFont="1" applyBorder="1" applyAlignment="1">
      <alignment horizontal="left" vertical="center" wrapText="1"/>
    </xf>
    <xf numFmtId="0" fontId="19" fillId="0" borderId="20" xfId="0" applyFont="1" applyFill="1" applyBorder="1" applyAlignment="1">
      <alignment horizontal="center" vertical="center"/>
    </xf>
    <xf numFmtId="0" fontId="19" fillId="0" borderId="50" xfId="0" applyFont="1" applyFill="1" applyBorder="1" applyAlignment="1">
      <alignment horizontal="center" vertical="center"/>
    </xf>
    <xf numFmtId="0" fontId="22" fillId="4" borderId="22" xfId="0" applyFont="1" applyFill="1" applyBorder="1" applyAlignment="1">
      <alignment horizontal="left" vertical="top" wrapText="1"/>
    </xf>
    <xf numFmtId="0" fontId="12" fillId="4" borderId="12" xfId="0" applyFont="1" applyFill="1" applyBorder="1" applyAlignment="1">
      <alignment horizontal="left" vertical="top"/>
    </xf>
    <xf numFmtId="0" fontId="12" fillId="4" borderId="23" xfId="0" applyFont="1" applyFill="1" applyBorder="1" applyAlignment="1">
      <alignment horizontal="left" vertical="top"/>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4" borderId="34"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1" fillId="4" borderId="41"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11" fillId="4" borderId="42" xfId="0" applyFont="1" applyFill="1" applyBorder="1" applyAlignment="1">
      <alignment horizontal="left" vertical="center" wrapText="1"/>
    </xf>
    <xf numFmtId="0" fontId="2" fillId="4" borderId="1"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11" fillId="4" borderId="34"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2" fillId="4" borderId="2"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8"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5" xfId="0" applyFont="1" applyFill="1" applyBorder="1" applyAlignment="1">
      <alignment horizontal="center" vertical="top" wrapText="1"/>
    </xf>
    <xf numFmtId="0" fontId="2" fillId="4" borderId="38" xfId="0" applyFont="1" applyFill="1" applyBorder="1" applyAlignment="1">
      <alignment horizontal="left" vertical="top"/>
    </xf>
    <xf numFmtId="0" fontId="2" fillId="4" borderId="17" xfId="0" applyFont="1" applyFill="1" applyBorder="1" applyAlignment="1">
      <alignment horizontal="left" vertical="top"/>
    </xf>
    <xf numFmtId="0" fontId="2" fillId="4" borderId="39" xfId="0" applyFont="1" applyFill="1" applyBorder="1" applyAlignment="1">
      <alignment horizontal="left" vertical="top"/>
    </xf>
    <xf numFmtId="0" fontId="2" fillId="0" borderId="4" xfId="0" applyFont="1" applyBorder="1" applyAlignment="1">
      <alignment horizontal="center" vertical="top" wrapText="1"/>
    </xf>
    <xf numFmtId="0" fontId="2" fillId="0" borderId="43" xfId="0" applyFont="1" applyBorder="1" applyAlignment="1">
      <alignment horizontal="center"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43" xfId="0" applyFont="1" applyBorder="1" applyAlignment="1">
      <alignment horizontal="left" vertical="top" wrapText="1"/>
    </xf>
    <xf numFmtId="0" fontId="4" fillId="0" borderId="38" xfId="0" applyFont="1" applyBorder="1" applyAlignment="1">
      <alignment horizontal="center" vertical="center"/>
    </xf>
    <xf numFmtId="0" fontId="4" fillId="0" borderId="17" xfId="0" applyFont="1" applyBorder="1" applyAlignment="1">
      <alignment horizontal="center" vertical="center"/>
    </xf>
    <xf numFmtId="0" fontId="4" fillId="0" borderId="39" xfId="0" applyFont="1" applyBorder="1" applyAlignment="1">
      <alignment horizontal="center" vertical="center"/>
    </xf>
    <xf numFmtId="0" fontId="3" fillId="2" borderId="34" xfId="0" applyFont="1" applyFill="1" applyBorder="1" applyAlignment="1">
      <alignment horizontal="center" vertical="center"/>
    </xf>
    <xf numFmtId="0" fontId="3" fillId="2" borderId="30" xfId="0" applyFont="1" applyFill="1" applyBorder="1" applyAlignment="1">
      <alignment horizontal="center" vertical="center"/>
    </xf>
    <xf numFmtId="0" fontId="0" fillId="0" borderId="36" xfId="0" applyBorder="1" applyAlignment="1">
      <alignment horizontal="left" vertical="center" wrapText="1"/>
    </xf>
    <xf numFmtId="0" fontId="0" fillId="0" borderId="0" xfId="0" applyBorder="1" applyAlignment="1">
      <alignment horizontal="left"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8" xfId="0" applyFont="1" applyBorder="1" applyAlignment="1">
      <alignment horizontal="center" vertical="center" wrapText="1"/>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2" fillId="0" borderId="2" xfId="0" applyFont="1" applyBorder="1" applyAlignment="1">
      <alignment vertical="center" wrapText="1"/>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2" fillId="0" borderId="38" xfId="0" applyFont="1" applyBorder="1" applyAlignment="1">
      <alignment vertical="center" wrapText="1"/>
    </xf>
    <xf numFmtId="0" fontId="2" fillId="0" borderId="17" xfId="0" applyFont="1" applyBorder="1" applyAlignment="1">
      <alignment vertical="center" wrapText="1"/>
    </xf>
    <xf numFmtId="0" fontId="2" fillId="0" borderId="44" xfId="0" applyFont="1" applyBorder="1" applyAlignment="1">
      <alignmen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1" fillId="0" borderId="2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29" xfId="0" applyFont="1" applyBorder="1" applyAlignment="1">
      <alignment horizontal="left" vertical="center" wrapText="1"/>
    </xf>
    <xf numFmtId="0" fontId="27" fillId="0" borderId="29" xfId="0" applyFont="1" applyBorder="1" applyAlignment="1">
      <alignment horizontal="left" vertical="center" wrapText="1"/>
    </xf>
    <xf numFmtId="0" fontId="0" fillId="0" borderId="29" xfId="0" applyFont="1" applyBorder="1" applyAlignment="1">
      <alignment horizontal="left" vertical="center" wrapText="1"/>
    </xf>
    <xf numFmtId="0" fontId="26" fillId="4" borderId="16" xfId="0" applyFont="1" applyFill="1" applyBorder="1" applyAlignment="1">
      <alignment horizontal="center" vertical="center"/>
    </xf>
    <xf numFmtId="0" fontId="26" fillId="4" borderId="48"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41" xfId="0" applyFont="1" applyBorder="1" applyAlignment="1">
      <alignment horizontal="left" vertical="center" wrapText="1"/>
    </xf>
    <xf numFmtId="0" fontId="4" fillId="0" borderId="31"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2" fillId="0" borderId="38" xfId="0" applyFont="1" applyBorder="1" applyAlignment="1">
      <alignment wrapText="1"/>
    </xf>
    <xf numFmtId="0" fontId="2" fillId="0" borderId="17" xfId="0" applyFont="1" applyBorder="1" applyAlignment="1">
      <alignment wrapText="1"/>
    </xf>
    <xf numFmtId="0" fontId="2" fillId="0" borderId="44" xfId="0" applyFont="1" applyBorder="1" applyAlignment="1">
      <alignment wrapText="1"/>
    </xf>
    <xf numFmtId="0" fontId="4" fillId="0" borderId="34" xfId="0" applyFont="1" applyBorder="1" applyAlignment="1">
      <alignment vertical="center" wrapText="1"/>
    </xf>
    <xf numFmtId="0" fontId="4" fillId="0" borderId="29" xfId="0" applyFont="1" applyBorder="1" applyAlignment="1">
      <alignment vertical="center" wrapText="1"/>
    </xf>
    <xf numFmtId="0" fontId="4" fillId="0" borderId="41" xfId="0" applyFont="1" applyBorder="1" applyAlignment="1">
      <alignment vertical="center" wrapText="1"/>
    </xf>
    <xf numFmtId="0" fontId="4" fillId="0" borderId="31" xfId="0" applyFont="1" applyBorder="1" applyAlignment="1">
      <alignment vertical="center" wrapText="1"/>
    </xf>
    <xf numFmtId="0" fontId="16" fillId="2" borderId="6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51" xfId="0" applyFont="1" applyBorder="1" applyAlignment="1">
      <alignment horizontal="left" vertical="center" wrapText="1"/>
    </xf>
    <xf numFmtId="0" fontId="21" fillId="4" borderId="60"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6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9" fillId="4" borderId="2"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5" xfId="0" applyFont="1" applyBorder="1" applyAlignment="1">
      <alignment horizontal="center" vertical="center" wrapText="1"/>
    </xf>
    <xf numFmtId="0" fontId="2" fillId="3" borderId="6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5" xfId="0" applyFont="1" applyBorder="1" applyAlignment="1">
      <alignment horizontal="left" vertical="center" wrapText="1"/>
    </xf>
    <xf numFmtId="167" fontId="2" fillId="3" borderId="51" xfId="0" applyNumberFormat="1" applyFont="1" applyFill="1" applyBorder="1" applyAlignment="1">
      <alignment horizontal="right" vertical="center" wrapText="1"/>
    </xf>
    <xf numFmtId="167" fontId="2" fillId="3" borderId="15" xfId="0" applyNumberFormat="1" applyFont="1" applyFill="1" applyBorder="1" applyAlignment="1">
      <alignment horizontal="right" vertical="center" wrapText="1"/>
    </xf>
    <xf numFmtId="0" fontId="2" fillId="0" borderId="5" xfId="0" applyFont="1" applyBorder="1" applyAlignment="1">
      <alignment vertical="center" wrapText="1"/>
    </xf>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top" wrapText="1"/>
    </xf>
    <xf numFmtId="0" fontId="21" fillId="0" borderId="22" xfId="0" applyFont="1" applyBorder="1" applyAlignment="1">
      <alignment horizontal="left" vertical="center" wrapText="1"/>
    </xf>
    <xf numFmtId="0" fontId="21" fillId="0" borderId="12" xfId="0" applyFont="1" applyBorder="1" applyAlignment="1">
      <alignment horizontal="left" vertical="center" wrapText="1"/>
    </xf>
    <xf numFmtId="0" fontId="21" fillId="0" borderId="23" xfId="0" applyFont="1" applyBorder="1" applyAlignment="1">
      <alignment horizontal="left" vertical="center" wrapText="1"/>
    </xf>
    <xf numFmtId="0" fontId="21" fillId="0" borderId="54" xfId="0" applyFont="1" applyBorder="1" applyAlignment="1">
      <alignment horizontal="left" vertical="center" wrapText="1"/>
    </xf>
    <xf numFmtId="0" fontId="21" fillId="0" borderId="0" xfId="0" applyFont="1" applyBorder="1" applyAlignment="1">
      <alignment horizontal="left" vertical="center" wrapText="1"/>
    </xf>
    <xf numFmtId="0" fontId="21" fillId="0" borderId="33" xfId="0" applyFont="1" applyBorder="1" applyAlignment="1">
      <alignment horizontal="left" vertical="center" wrapText="1"/>
    </xf>
    <xf numFmtId="0" fontId="21" fillId="0" borderId="19"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21" fillId="0" borderId="6" xfId="0" applyFont="1" applyFill="1" applyBorder="1" applyAlignment="1">
      <alignment horizontal="left" vertical="top" wrapText="1"/>
    </xf>
    <xf numFmtId="0" fontId="21" fillId="0" borderId="26" xfId="0" applyFont="1" applyFill="1" applyBorder="1" applyAlignment="1">
      <alignment horizontal="left" vertical="top" wrapText="1"/>
    </xf>
    <xf numFmtId="0" fontId="16" fillId="3" borderId="8" xfId="0" applyFont="1" applyFill="1" applyBorder="1" applyAlignment="1">
      <alignment horizontal="center" vertical="center" textRotation="90" wrapText="1"/>
    </xf>
    <xf numFmtId="0" fontId="2" fillId="3" borderId="8" xfId="0" applyFont="1" applyFill="1" applyBorder="1" applyAlignment="1">
      <alignment horizontal="left" vertical="top" wrapText="1"/>
    </xf>
    <xf numFmtId="0" fontId="2" fillId="3" borderId="2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30" fillId="3" borderId="8" xfId="0" applyNumberFormat="1" applyFont="1" applyFill="1" applyBorder="1" applyAlignment="1">
      <alignment horizontal="center" vertical="center" wrapText="1"/>
    </xf>
    <xf numFmtId="0" fontId="18" fillId="5" borderId="22" xfId="0" applyFont="1" applyFill="1" applyBorder="1" applyAlignment="1">
      <alignment horizontal="left" vertical="top" wrapText="1"/>
    </xf>
    <xf numFmtId="0" fontId="18" fillId="5" borderId="12" xfId="0" applyFont="1" applyFill="1" applyBorder="1" applyAlignment="1">
      <alignment horizontal="left" vertical="top" wrapText="1"/>
    </xf>
    <xf numFmtId="0" fontId="18" fillId="5" borderId="23" xfId="0" applyFont="1" applyFill="1" applyBorder="1" applyAlignment="1">
      <alignment horizontal="left" vertical="top" wrapText="1"/>
    </xf>
    <xf numFmtId="0" fontId="18" fillId="5" borderId="19" xfId="0" applyFont="1" applyFill="1" applyBorder="1" applyAlignment="1">
      <alignment horizontal="left" vertical="top" wrapText="1"/>
    </xf>
    <xf numFmtId="0" fontId="18" fillId="5" borderId="24" xfId="0" applyFont="1" applyFill="1" applyBorder="1" applyAlignment="1">
      <alignment horizontal="left" vertical="top" wrapText="1"/>
    </xf>
    <xf numFmtId="0" fontId="18" fillId="5" borderId="25" xfId="0" applyFont="1" applyFill="1" applyBorder="1" applyAlignment="1">
      <alignment horizontal="left" vertical="top" wrapText="1"/>
    </xf>
    <xf numFmtId="0" fontId="0" fillId="4" borderId="22"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3"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4"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8" fillId="0" borderId="6" xfId="0" applyFont="1" applyFill="1" applyBorder="1" applyAlignment="1">
      <alignment horizontal="left" vertical="top" wrapText="1"/>
    </xf>
    <xf numFmtId="0" fontId="18" fillId="0" borderId="18" xfId="0" applyFont="1" applyFill="1" applyBorder="1" applyAlignment="1">
      <alignment horizontal="left" vertical="top" wrapText="1"/>
    </xf>
    <xf numFmtId="0" fontId="16" fillId="8" borderId="6" xfId="0" applyFont="1" applyFill="1" applyBorder="1" applyAlignment="1">
      <alignment horizontal="center" vertical="center" textRotation="90" wrapText="1"/>
    </xf>
    <xf numFmtId="0" fontId="16" fillId="8" borderId="26" xfId="0" applyFont="1" applyFill="1" applyBorder="1" applyAlignment="1">
      <alignment horizontal="center" vertical="center" textRotation="90" wrapText="1"/>
    </xf>
    <xf numFmtId="0" fontId="16" fillId="8" borderId="18" xfId="0" applyFont="1" applyFill="1" applyBorder="1" applyAlignment="1">
      <alignment horizontal="center" vertical="center" textRotation="90" wrapText="1"/>
    </xf>
    <xf numFmtId="0" fontId="16" fillId="9" borderId="6" xfId="0" applyFont="1" applyFill="1" applyBorder="1" applyAlignment="1">
      <alignment horizontal="center" vertical="center" textRotation="90" wrapText="1"/>
    </xf>
    <xf numFmtId="0" fontId="16" fillId="9" borderId="26" xfId="0" applyFont="1" applyFill="1" applyBorder="1" applyAlignment="1">
      <alignment horizontal="center" vertical="center" textRotation="90" wrapText="1"/>
    </xf>
    <xf numFmtId="0" fontId="16" fillId="10" borderId="6" xfId="0" applyFont="1" applyFill="1" applyBorder="1" applyAlignment="1">
      <alignment horizontal="center" vertical="center" textRotation="90" wrapText="1"/>
    </xf>
    <xf numFmtId="0" fontId="16" fillId="10" borderId="26" xfId="0" applyFont="1" applyFill="1" applyBorder="1" applyAlignment="1">
      <alignment horizontal="center" vertical="center" textRotation="90" wrapText="1"/>
    </xf>
    <xf numFmtId="0" fontId="0" fillId="0" borderId="8"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2" xfId="0" applyBorder="1" applyAlignment="1">
      <alignment horizontal="left" vertical="center" wrapText="1"/>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11" fillId="0" borderId="0" xfId="0" applyFont="1" applyAlignment="1">
      <alignment horizontal="center" vertical="center" wrapText="1"/>
    </xf>
  </cellXfs>
  <cellStyles count="159">
    <cellStyle name="Celda de comprobación" xfId="145" builtinId="2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Millares" xfId="1" builtinId="3"/>
    <cellStyle name="Millares 2" xfId="66"/>
    <cellStyle name="Millares 2 2" xfId="148"/>
    <cellStyle name="Millares 2 3" xfId="149"/>
    <cellStyle name="Millares 2 4" xfId="150"/>
    <cellStyle name="Millares 2 5" xfId="151"/>
    <cellStyle name="Millares 2 6" xfId="152"/>
    <cellStyle name="Normal" xfId="0" builtinId="0"/>
    <cellStyle name="Normal 14" xfId="153"/>
    <cellStyle name="Normal 2" xfId="146"/>
    <cellStyle name="Normal 2 2" xfId="154"/>
    <cellStyle name="Normal 2 2 2" xfId="155"/>
    <cellStyle name="Normal 2 3" xfId="147"/>
    <cellStyle name="Normal 3" xfId="156"/>
    <cellStyle name="Normal 4" xfId="157"/>
    <cellStyle name="Normal 4 2" xfId="15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incomercio.gov.co/Documents%20and%20Settings/muribe/Configuraci&#243;n%20local/Archivos%20temporales%20de%20Internet/OLK32/MODELO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sheetName val="MAT.PRIMAS"/>
      <sheetName val="Bases"/>
      <sheetName val="Inventario MP"/>
      <sheetName val="Inventario PT"/>
      <sheetName val="GastosAdm"/>
      <sheetName val="Deuda"/>
      <sheetName val="P&amp;G_PROY"/>
      <sheetName val="BALANCE_PROY"/>
      <sheetName val="ANA_HOR&amp;VTCAL"/>
      <sheetName val="FLUJO_DECAJA"/>
      <sheetName val="Valoracion"/>
      <sheetName val="ENLACES"/>
      <sheetName val="INF_HISTORICA"/>
      <sheetName val="FORMATO01"/>
      <sheetName val="FORMATO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ESTADO DE RESULTADOS</v>
          </cell>
          <cell r="B1">
            <v>37256</v>
          </cell>
          <cell r="C1">
            <v>37621</v>
          </cell>
          <cell r="D1">
            <v>37986</v>
          </cell>
          <cell r="E1">
            <v>1</v>
          </cell>
          <cell r="F1">
            <v>2</v>
          </cell>
          <cell r="G1">
            <v>3</v>
          </cell>
          <cell r="H1">
            <v>4</v>
          </cell>
          <cell r="I1">
            <v>5</v>
          </cell>
        </row>
        <row r="2">
          <cell r="A2" t="str">
            <v>Ventas Brutas</v>
          </cell>
        </row>
        <row r="3">
          <cell r="A3" t="str">
            <v>Devoluciones y rebajas en ventas</v>
          </cell>
        </row>
        <row r="4">
          <cell r="A4" t="str">
            <v>Ventas Netas</v>
          </cell>
          <cell r="B4">
            <v>0</v>
          </cell>
          <cell r="C4">
            <v>0</v>
          </cell>
          <cell r="D4">
            <v>0</v>
          </cell>
          <cell r="E4">
            <v>0</v>
          </cell>
          <cell r="F4">
            <v>0</v>
          </cell>
          <cell r="G4">
            <v>0</v>
          </cell>
          <cell r="H4">
            <v>0</v>
          </cell>
          <cell r="I4">
            <v>0</v>
          </cell>
        </row>
        <row r="5">
          <cell r="A5" t="str">
            <v>Costos de Ventas</v>
          </cell>
        </row>
        <row r="6">
          <cell r="A6" t="str">
            <v>Costo de Mercancia Vendida</v>
          </cell>
        </row>
        <row r="7">
          <cell r="A7" t="str">
            <v xml:space="preserve"> Otros Costos</v>
          </cell>
        </row>
        <row r="8">
          <cell r="A8" t="str">
            <v>Total Costo de Ventas</v>
          </cell>
          <cell r="B8">
            <v>0</v>
          </cell>
          <cell r="C8">
            <v>0</v>
          </cell>
          <cell r="D8">
            <v>0</v>
          </cell>
          <cell r="E8">
            <v>0</v>
          </cell>
          <cell r="F8">
            <v>0</v>
          </cell>
          <cell r="G8">
            <v>0</v>
          </cell>
          <cell r="H8">
            <v>0</v>
          </cell>
          <cell r="I8">
            <v>0</v>
          </cell>
        </row>
        <row r="9">
          <cell r="A9" t="str">
            <v>Utilidad Bruta</v>
          </cell>
          <cell r="B9">
            <v>0</v>
          </cell>
          <cell r="C9">
            <v>0</v>
          </cell>
          <cell r="D9">
            <v>0</v>
          </cell>
          <cell r="E9">
            <v>0</v>
          </cell>
          <cell r="F9">
            <v>0</v>
          </cell>
          <cell r="G9">
            <v>0</v>
          </cell>
          <cell r="H9">
            <v>0</v>
          </cell>
          <cell r="I9">
            <v>0</v>
          </cell>
        </row>
        <row r="10">
          <cell r="A10" t="str">
            <v>Gasto de Ventas</v>
          </cell>
        </row>
        <row r="11">
          <cell r="A11" t="str">
            <v>Gastos de Administracion</v>
          </cell>
        </row>
        <row r="12">
          <cell r="A12" t="str">
            <v>Total Gastos</v>
          </cell>
          <cell r="B12">
            <v>0</v>
          </cell>
          <cell r="C12">
            <v>0</v>
          </cell>
          <cell r="D12">
            <v>0</v>
          </cell>
          <cell r="E12">
            <v>0</v>
          </cell>
          <cell r="F12">
            <v>0</v>
          </cell>
          <cell r="G12">
            <v>0</v>
          </cell>
          <cell r="H12">
            <v>0</v>
          </cell>
          <cell r="I12">
            <v>0</v>
          </cell>
        </row>
        <row r="13">
          <cell r="A13" t="str">
            <v>Utilidad Operativa</v>
          </cell>
          <cell r="B13">
            <v>0</v>
          </cell>
          <cell r="C13">
            <v>0</v>
          </cell>
          <cell r="D13">
            <v>0</v>
          </cell>
          <cell r="E13">
            <v>0</v>
          </cell>
          <cell r="F13">
            <v>0</v>
          </cell>
          <cell r="G13">
            <v>0</v>
          </cell>
          <cell r="H13">
            <v>0</v>
          </cell>
          <cell r="I13">
            <v>0</v>
          </cell>
        </row>
        <row r="14">
          <cell r="A14" t="str">
            <v>Otros ingresos</v>
          </cell>
        </row>
        <row r="15">
          <cell r="A15" t="str">
            <v>Intereses</v>
          </cell>
        </row>
        <row r="16">
          <cell r="A16" t="str">
            <v xml:space="preserve">Total otros ingresos </v>
          </cell>
          <cell r="B16">
            <v>0</v>
          </cell>
          <cell r="C16">
            <v>0</v>
          </cell>
          <cell r="D16">
            <v>0</v>
          </cell>
          <cell r="E16">
            <v>0</v>
          </cell>
          <cell r="F16">
            <v>0</v>
          </cell>
          <cell r="G16">
            <v>0</v>
          </cell>
          <cell r="H16">
            <v>0</v>
          </cell>
          <cell r="I16">
            <v>0</v>
          </cell>
        </row>
        <row r="17">
          <cell r="A17" t="str">
            <v>Otros Egresos</v>
          </cell>
        </row>
        <row r="18">
          <cell r="A18" t="str">
            <v>Gastos Financieros</v>
          </cell>
        </row>
        <row r="19">
          <cell r="A19" t="str">
            <v>Total Otros Egresos</v>
          </cell>
          <cell r="B19">
            <v>0</v>
          </cell>
          <cell r="C19">
            <v>0</v>
          </cell>
          <cell r="D19">
            <v>0</v>
          </cell>
          <cell r="E19">
            <v>0</v>
          </cell>
          <cell r="F19">
            <v>0</v>
          </cell>
          <cell r="G19">
            <v>0</v>
          </cell>
          <cell r="H19">
            <v>0</v>
          </cell>
          <cell r="I19">
            <v>0</v>
          </cell>
        </row>
        <row r="20">
          <cell r="A20" t="str">
            <v>Total otros ingresos y egresos</v>
          </cell>
          <cell r="B20">
            <v>0</v>
          </cell>
          <cell r="C20">
            <v>0</v>
          </cell>
          <cell r="D20">
            <v>0</v>
          </cell>
          <cell r="E20">
            <v>0</v>
          </cell>
          <cell r="F20">
            <v>0</v>
          </cell>
          <cell r="G20">
            <v>0</v>
          </cell>
          <cell r="H20">
            <v>0</v>
          </cell>
          <cell r="I20">
            <v>0</v>
          </cell>
        </row>
        <row r="21">
          <cell r="A21" t="str">
            <v>Corrección Monetaria</v>
          </cell>
        </row>
        <row r="22">
          <cell r="A22" t="str">
            <v xml:space="preserve"> Revalorización de Patrimonio</v>
          </cell>
        </row>
        <row r="23">
          <cell r="A23" t="str">
            <v xml:space="preserve"> Ajuste Activos no Monetarios</v>
          </cell>
        </row>
        <row r="24">
          <cell r="A24" t="str">
            <v xml:space="preserve"> Ajuste Depreciación Acumulada</v>
          </cell>
        </row>
        <row r="25">
          <cell r="A25" t="str">
            <v>Total Corrección Monetaria</v>
          </cell>
          <cell r="B25">
            <v>0</v>
          </cell>
          <cell r="C25">
            <v>0</v>
          </cell>
          <cell r="D25">
            <v>0</v>
          </cell>
          <cell r="E25">
            <v>0</v>
          </cell>
          <cell r="F25">
            <v>0</v>
          </cell>
          <cell r="G25">
            <v>0</v>
          </cell>
          <cell r="H25">
            <v>0</v>
          </cell>
          <cell r="I25">
            <v>0</v>
          </cell>
        </row>
        <row r="26">
          <cell r="A26" t="str">
            <v>Utilidad antes de impuestos</v>
          </cell>
          <cell r="B26">
            <v>0</v>
          </cell>
          <cell r="C26">
            <v>0</v>
          </cell>
          <cell r="D26">
            <v>0</v>
          </cell>
          <cell r="E26">
            <v>0</v>
          </cell>
          <cell r="F26">
            <v>0</v>
          </cell>
          <cell r="G26">
            <v>0</v>
          </cell>
          <cell r="H26">
            <v>0</v>
          </cell>
          <cell r="I26">
            <v>0</v>
          </cell>
        </row>
        <row r="27">
          <cell r="A27" t="str">
            <v>Impuetos (35%)</v>
          </cell>
        </row>
        <row r="28">
          <cell r="A28" t="str">
            <v>Utilidad Neta Final</v>
          </cell>
          <cell r="B28">
            <v>0</v>
          </cell>
          <cell r="C28">
            <v>0</v>
          </cell>
          <cell r="D28">
            <v>0</v>
          </cell>
          <cell r="E28">
            <v>0</v>
          </cell>
          <cell r="F28">
            <v>0</v>
          </cell>
          <cell r="G28">
            <v>0</v>
          </cell>
          <cell r="H28">
            <v>0</v>
          </cell>
          <cell r="I28">
            <v>0</v>
          </cell>
        </row>
      </sheetData>
      <sheetData sheetId="8" refreshError="1">
        <row r="1">
          <cell r="A1" t="str">
            <v>BALANCE GENERAL</v>
          </cell>
          <cell r="B1">
            <v>37256</v>
          </cell>
          <cell r="C1">
            <v>37621</v>
          </cell>
          <cell r="D1">
            <v>37986</v>
          </cell>
          <cell r="E1">
            <v>0</v>
          </cell>
          <cell r="F1">
            <v>1</v>
          </cell>
          <cell r="G1">
            <v>2</v>
          </cell>
          <cell r="H1">
            <v>3</v>
          </cell>
          <cell r="I1">
            <v>4</v>
          </cell>
          <cell r="J1">
            <v>5</v>
          </cell>
        </row>
        <row r="2">
          <cell r="A2" t="str">
            <v>Activo Corriente</v>
          </cell>
        </row>
        <row r="3">
          <cell r="A3" t="str">
            <v>Efectivo</v>
          </cell>
        </row>
        <row r="4">
          <cell r="A4" t="str">
            <v>Cuentas X Cobrar</v>
          </cell>
        </row>
        <row r="5">
          <cell r="A5" t="str">
            <v>Inventarios MP</v>
          </cell>
        </row>
        <row r="6">
          <cell r="A6" t="str">
            <v>Inventarios PP</v>
          </cell>
        </row>
        <row r="7">
          <cell r="A7" t="str">
            <v>Inventarios PT</v>
          </cell>
        </row>
        <row r="8">
          <cell r="A8" t="str">
            <v>Otros Inventarios</v>
          </cell>
        </row>
        <row r="9">
          <cell r="A9" t="str">
            <v>(-) Provisión Inventarios</v>
          </cell>
        </row>
        <row r="10">
          <cell r="A10" t="str">
            <v>Anticipos  y otras c x c</v>
          </cell>
        </row>
        <row r="11">
          <cell r="A11" t="str">
            <v>Diferidos (gastos x anticipado)</v>
          </cell>
        </row>
        <row r="12">
          <cell r="A12" t="str">
            <v>Total Activo Corriente:</v>
          </cell>
          <cell r="B12">
            <v>0</v>
          </cell>
          <cell r="C12">
            <v>0</v>
          </cell>
          <cell r="D12">
            <v>0</v>
          </cell>
          <cell r="E12">
            <v>0</v>
          </cell>
          <cell r="F12">
            <v>0</v>
          </cell>
          <cell r="G12">
            <v>0</v>
          </cell>
          <cell r="H12">
            <v>0</v>
          </cell>
          <cell r="I12">
            <v>0</v>
          </cell>
          <cell r="J12">
            <v>0</v>
          </cell>
        </row>
        <row r="13">
          <cell r="A13" t="str">
            <v>Activos Fijos</v>
          </cell>
        </row>
        <row r="14">
          <cell r="A14" t="str">
            <v>Terrenos</v>
          </cell>
        </row>
        <row r="15">
          <cell r="A15" t="str">
            <v>Edificios y Planta</v>
          </cell>
        </row>
        <row r="16">
          <cell r="A16" t="str">
            <v>Depreciación Acumulada Planta</v>
          </cell>
        </row>
        <row r="17">
          <cell r="A17" t="str">
            <v>Total Planta</v>
          </cell>
          <cell r="B17">
            <v>0</v>
          </cell>
          <cell r="C17">
            <v>0</v>
          </cell>
          <cell r="D17">
            <v>0</v>
          </cell>
          <cell r="E17">
            <v>0</v>
          </cell>
          <cell r="F17">
            <v>0</v>
          </cell>
          <cell r="G17">
            <v>0</v>
          </cell>
          <cell r="H17">
            <v>0</v>
          </cell>
          <cell r="I17">
            <v>0</v>
          </cell>
          <cell r="J17">
            <v>0</v>
          </cell>
        </row>
        <row r="18">
          <cell r="A18" t="str">
            <v>Maquinaria y Equipo</v>
          </cell>
        </row>
        <row r="19">
          <cell r="A19" t="str">
            <v xml:space="preserve"> Depreciacion Acumulada</v>
          </cell>
        </row>
        <row r="20">
          <cell r="A20" t="str">
            <v>Total Maquinaria</v>
          </cell>
          <cell r="B20">
            <v>0</v>
          </cell>
          <cell r="C20">
            <v>0</v>
          </cell>
          <cell r="D20">
            <v>0</v>
          </cell>
          <cell r="E20">
            <v>0</v>
          </cell>
          <cell r="F20">
            <v>0</v>
          </cell>
          <cell r="G20">
            <v>0</v>
          </cell>
          <cell r="H20">
            <v>0</v>
          </cell>
          <cell r="I20">
            <v>0</v>
          </cell>
          <cell r="J20">
            <v>0</v>
          </cell>
        </row>
        <row r="21">
          <cell r="A21" t="str">
            <v>Otros Activos Fijos</v>
          </cell>
        </row>
        <row r="22">
          <cell r="A22" t="str">
            <v>Depreciacion Acumulada Otros</v>
          </cell>
        </row>
        <row r="23">
          <cell r="A23" t="str">
            <v>Total Otros Activos Fijos</v>
          </cell>
          <cell r="B23">
            <v>0</v>
          </cell>
          <cell r="C23">
            <v>0</v>
          </cell>
          <cell r="D23">
            <v>0</v>
          </cell>
          <cell r="E23">
            <v>0</v>
          </cell>
          <cell r="F23">
            <v>0</v>
          </cell>
          <cell r="G23">
            <v>0</v>
          </cell>
          <cell r="H23">
            <v>0</v>
          </cell>
          <cell r="I23">
            <v>0</v>
          </cell>
          <cell r="J23">
            <v>0</v>
          </cell>
        </row>
        <row r="24">
          <cell r="A24" t="str">
            <v>Total Activos Fijos:</v>
          </cell>
          <cell r="B24">
            <v>0</v>
          </cell>
          <cell r="C24">
            <v>0</v>
          </cell>
          <cell r="D24">
            <v>0</v>
          </cell>
          <cell r="E24">
            <v>0</v>
          </cell>
          <cell r="F24">
            <v>0</v>
          </cell>
          <cell r="G24">
            <v>0</v>
          </cell>
          <cell r="H24">
            <v>0</v>
          </cell>
          <cell r="I24">
            <v>0</v>
          </cell>
          <cell r="J24">
            <v>0</v>
          </cell>
        </row>
        <row r="25">
          <cell r="A25" t="str">
            <v>Otros Activos</v>
          </cell>
        </row>
        <row r="26">
          <cell r="A26" t="str">
            <v>TOTAL ACTIVO</v>
          </cell>
          <cell r="B26">
            <v>0</v>
          </cell>
          <cell r="C26">
            <v>0</v>
          </cell>
          <cell r="D26">
            <v>0</v>
          </cell>
          <cell r="E26">
            <v>0</v>
          </cell>
          <cell r="F26">
            <v>0</v>
          </cell>
          <cell r="G26">
            <v>0</v>
          </cell>
          <cell r="H26">
            <v>0</v>
          </cell>
          <cell r="I26">
            <v>0</v>
          </cell>
          <cell r="J26">
            <v>0</v>
          </cell>
        </row>
        <row r="28">
          <cell r="A28" t="str">
            <v>Pasivo Corriente</v>
          </cell>
        </row>
        <row r="29">
          <cell r="A29" t="str">
            <v>Cuentas X Pagar</v>
          </cell>
        </row>
        <row r="30">
          <cell r="A30" t="str">
            <v>Impuestos X Pagar</v>
          </cell>
        </row>
        <row r="31">
          <cell r="A31" t="str">
            <v>Obligaciones Financieras</v>
          </cell>
        </row>
        <row r="32">
          <cell r="A32" t="str">
            <v>Acreedores Varios</v>
          </cell>
        </row>
        <row r="33">
          <cell r="A33" t="str">
            <v>Total Pasivo Corriente:</v>
          </cell>
          <cell r="B33">
            <v>0</v>
          </cell>
          <cell r="C33">
            <v>0</v>
          </cell>
          <cell r="D33">
            <v>0</v>
          </cell>
          <cell r="E33">
            <v>0</v>
          </cell>
          <cell r="F33">
            <v>0</v>
          </cell>
          <cell r="G33">
            <v>0</v>
          </cell>
          <cell r="H33">
            <v>0</v>
          </cell>
          <cell r="I33">
            <v>0</v>
          </cell>
          <cell r="J33">
            <v>0</v>
          </cell>
        </row>
        <row r="34">
          <cell r="A34" t="str">
            <v>Pasivo a Largo Plazo</v>
          </cell>
        </row>
        <row r="35">
          <cell r="A35" t="str">
            <v>Obligaciones Financieras</v>
          </cell>
        </row>
        <row r="36">
          <cell r="A36" t="str">
            <v>Otros pasivos a LP</v>
          </cell>
        </row>
        <row r="37">
          <cell r="A37" t="str">
            <v>Total Pasivo Largo Plazo:</v>
          </cell>
          <cell r="B37">
            <v>0</v>
          </cell>
          <cell r="C37">
            <v>0</v>
          </cell>
          <cell r="D37">
            <v>0</v>
          </cell>
          <cell r="E37">
            <v>0</v>
          </cell>
          <cell r="F37">
            <v>0</v>
          </cell>
          <cell r="G37">
            <v>0</v>
          </cell>
          <cell r="H37">
            <v>0</v>
          </cell>
          <cell r="I37">
            <v>0</v>
          </cell>
          <cell r="J37">
            <v>0</v>
          </cell>
        </row>
        <row r="38">
          <cell r="A38" t="str">
            <v>TOTAL PASIVO</v>
          </cell>
          <cell r="B38">
            <v>0</v>
          </cell>
          <cell r="C38">
            <v>0</v>
          </cell>
          <cell r="D38">
            <v>0</v>
          </cell>
          <cell r="E38">
            <v>0</v>
          </cell>
          <cell r="F38">
            <v>0</v>
          </cell>
          <cell r="G38">
            <v>0</v>
          </cell>
          <cell r="H38">
            <v>0</v>
          </cell>
          <cell r="I38">
            <v>0</v>
          </cell>
          <cell r="J38">
            <v>0</v>
          </cell>
        </row>
        <row r="40">
          <cell r="A40" t="str">
            <v>Patrimonio</v>
          </cell>
        </row>
        <row r="41">
          <cell r="A41" t="str">
            <v xml:space="preserve"> Capital Social</v>
          </cell>
        </row>
        <row r="42">
          <cell r="A42" t="str">
            <v>Reserva Legal Acumulada</v>
          </cell>
        </row>
        <row r="43">
          <cell r="A43" t="str">
            <v xml:space="preserve"> Utilidades Retenidas</v>
          </cell>
        </row>
        <row r="44">
          <cell r="A44" t="str">
            <v>Superávit por Valorización</v>
          </cell>
        </row>
        <row r="45">
          <cell r="A45" t="str">
            <v>Revalorizacion patrimonio acumulado</v>
          </cell>
        </row>
        <row r="46">
          <cell r="A46" t="str">
            <v xml:space="preserve"> Utilidades del Ejercicio</v>
          </cell>
        </row>
        <row r="47">
          <cell r="A47" t="str">
            <v>TOTAL PATRIMONIO</v>
          </cell>
          <cell r="B47">
            <v>0</v>
          </cell>
          <cell r="C47">
            <v>0</v>
          </cell>
          <cell r="D47">
            <v>0</v>
          </cell>
          <cell r="E47">
            <v>0</v>
          </cell>
          <cell r="F47">
            <v>0</v>
          </cell>
          <cell r="G47">
            <v>0</v>
          </cell>
          <cell r="H47">
            <v>0</v>
          </cell>
          <cell r="I47">
            <v>0</v>
          </cell>
          <cell r="J47">
            <v>0</v>
          </cell>
        </row>
        <row r="49">
          <cell r="A49" t="str">
            <v>TOTAL PAS + PAT</v>
          </cell>
          <cell r="B49">
            <v>0</v>
          </cell>
          <cell r="C49">
            <v>0</v>
          </cell>
          <cell r="D49">
            <v>0</v>
          </cell>
          <cell r="E49">
            <v>0</v>
          </cell>
          <cell r="F49">
            <v>0</v>
          </cell>
          <cell r="G49">
            <v>0</v>
          </cell>
          <cell r="H49">
            <v>0</v>
          </cell>
          <cell r="I49">
            <v>0</v>
          </cell>
          <cell r="J49">
            <v>0</v>
          </cell>
        </row>
        <row r="51">
          <cell r="A51" t="str">
            <v>CUADRE</v>
          </cell>
          <cell r="B51">
            <v>0</v>
          </cell>
          <cell r="C51">
            <v>0</v>
          </cell>
          <cell r="D51">
            <v>0</v>
          </cell>
          <cell r="E51">
            <v>0</v>
          </cell>
          <cell r="F51">
            <v>0</v>
          </cell>
          <cell r="G51">
            <v>0</v>
          </cell>
          <cell r="H51">
            <v>0</v>
          </cell>
          <cell r="I51">
            <v>0</v>
          </cell>
          <cell r="J51">
            <v>0</v>
          </cell>
        </row>
      </sheetData>
      <sheetData sheetId="9" refreshError="1"/>
      <sheetData sheetId="10" refreshError="1">
        <row r="1">
          <cell r="A1" t="str">
            <v>FLUJO DE CAJA</v>
          </cell>
          <cell r="B1">
            <v>37256</v>
          </cell>
          <cell r="C1">
            <v>37621</v>
          </cell>
          <cell r="D1">
            <v>37986</v>
          </cell>
          <cell r="E1">
            <v>0</v>
          </cell>
          <cell r="F1">
            <v>1</v>
          </cell>
          <cell r="G1">
            <v>2</v>
          </cell>
          <cell r="H1">
            <v>3</v>
          </cell>
          <cell r="I1">
            <v>4</v>
          </cell>
        </row>
        <row r="2">
          <cell r="A2" t="str">
            <v>Flujo de Caja Operativo</v>
          </cell>
        </row>
        <row r="3">
          <cell r="A3" t="str">
            <v>Ingresos</v>
          </cell>
        </row>
        <row r="4">
          <cell r="A4" t="str">
            <v>Ventas</v>
          </cell>
        </row>
        <row r="5">
          <cell r="A5" t="str">
            <v>Total Ingresos</v>
          </cell>
          <cell r="B5">
            <v>0</v>
          </cell>
          <cell r="C5">
            <v>0</v>
          </cell>
          <cell r="D5">
            <v>0</v>
          </cell>
          <cell r="E5">
            <v>0</v>
          </cell>
          <cell r="F5">
            <v>0</v>
          </cell>
          <cell r="G5">
            <v>0</v>
          </cell>
          <cell r="H5">
            <v>0</v>
          </cell>
          <cell r="I5">
            <v>0</v>
          </cell>
        </row>
        <row r="6">
          <cell r="A6" t="str">
            <v>Egresos</v>
          </cell>
        </row>
        <row r="7">
          <cell r="A7" t="str">
            <v>Devoluciones y rebajas en ventas</v>
          </cell>
        </row>
        <row r="8">
          <cell r="A8" t="str">
            <v>Compras Materias Primas e Insumos</v>
          </cell>
        </row>
        <row r="9">
          <cell r="A9" t="str">
            <v>Materiales Indirectos</v>
          </cell>
        </row>
        <row r="10">
          <cell r="A10" t="str">
            <v>Empaques</v>
          </cell>
        </row>
        <row r="11">
          <cell r="A11" t="str">
            <v>Mano de Obra directa</v>
          </cell>
        </row>
        <row r="12">
          <cell r="A12" t="str">
            <v>Servicios Industriales</v>
          </cell>
        </row>
        <row r="13">
          <cell r="A13" t="str">
            <v xml:space="preserve"> Gastos de Ventas</v>
          </cell>
        </row>
        <row r="14">
          <cell r="A14" t="str">
            <v xml:space="preserve"> Gastos de Administración</v>
          </cell>
        </row>
        <row r="15">
          <cell r="A15" t="str">
            <v>Impuestos</v>
          </cell>
        </row>
        <row r="16">
          <cell r="A16" t="str">
            <v>Total Egresos</v>
          </cell>
          <cell r="B16">
            <v>0</v>
          </cell>
          <cell r="C16">
            <v>0</v>
          </cell>
          <cell r="D16">
            <v>0</v>
          </cell>
          <cell r="E16">
            <v>0</v>
          </cell>
          <cell r="F16">
            <v>0</v>
          </cell>
          <cell r="G16">
            <v>0</v>
          </cell>
          <cell r="H16">
            <v>0</v>
          </cell>
          <cell r="I16">
            <v>0</v>
          </cell>
        </row>
        <row r="17">
          <cell r="A17" t="str">
            <v>Neto Flujo de Caja Operativo</v>
          </cell>
        </row>
        <row r="18">
          <cell r="A18" t="str">
            <v>Flujo de Caja Inversión</v>
          </cell>
        </row>
        <row r="19">
          <cell r="A19" t="str">
            <v>Cuentas por Cobrar</v>
          </cell>
        </row>
        <row r="20">
          <cell r="A20" t="str">
            <v>Impuestos por Pagar</v>
          </cell>
        </row>
        <row r="21">
          <cell r="A21" t="str">
            <v>Cuentas por Pagar</v>
          </cell>
        </row>
        <row r="22">
          <cell r="A22" t="str">
            <v>Variación del Capital de Trabajo</v>
          </cell>
          <cell r="B22">
            <v>0</v>
          </cell>
          <cell r="C22">
            <v>0</v>
          </cell>
          <cell r="D22">
            <v>0</v>
          </cell>
          <cell r="E22">
            <v>0</v>
          </cell>
          <cell r="F22">
            <v>0</v>
          </cell>
          <cell r="G22">
            <v>0</v>
          </cell>
          <cell r="H22">
            <v>0</v>
          </cell>
          <cell r="I22">
            <v>0</v>
          </cell>
        </row>
        <row r="23">
          <cell r="A23" t="str">
            <v>Expansion de planta</v>
          </cell>
        </row>
        <row r="24">
          <cell r="A24" t="str">
            <v>Expansion de maquinaria</v>
          </cell>
        </row>
        <row r="25">
          <cell r="A25" t="str">
            <v>Neto Flujo de Caja Inversión</v>
          </cell>
          <cell r="B25">
            <v>0</v>
          </cell>
          <cell r="C25">
            <v>0</v>
          </cell>
          <cell r="D25">
            <v>0</v>
          </cell>
          <cell r="E25">
            <v>0</v>
          </cell>
          <cell r="F25">
            <v>0</v>
          </cell>
          <cell r="G25">
            <v>0</v>
          </cell>
          <cell r="H25">
            <v>0</v>
          </cell>
          <cell r="I25">
            <v>0</v>
          </cell>
        </row>
        <row r="26">
          <cell r="A26" t="str">
            <v>Flujo de Caja Financiamiento</v>
          </cell>
        </row>
        <row r="27">
          <cell r="A27" t="str">
            <v>Fondos Pasivo Largo Plazo</v>
          </cell>
        </row>
        <row r="28">
          <cell r="A28" t="str">
            <v>Amortizaciones Pasivos Largo Plazo</v>
          </cell>
        </row>
        <row r="29">
          <cell r="A29" t="str">
            <v>Intereses Pagados</v>
          </cell>
        </row>
        <row r="30">
          <cell r="A30" t="str">
            <v>Amortizaciones a Capital O.Fin</v>
          </cell>
        </row>
        <row r="31">
          <cell r="A31" t="str">
            <v>Rendimientos de Caja</v>
          </cell>
        </row>
        <row r="32">
          <cell r="A32" t="str">
            <v>Dividendos</v>
          </cell>
        </row>
        <row r="33">
          <cell r="A33" t="str">
            <v>Neto Flujo de Caja Financiamiento</v>
          </cell>
          <cell r="B33">
            <v>0</v>
          </cell>
          <cell r="C33">
            <v>0</v>
          </cell>
          <cell r="D33">
            <v>0</v>
          </cell>
          <cell r="E33">
            <v>0</v>
          </cell>
          <cell r="F33">
            <v>0</v>
          </cell>
          <cell r="G33">
            <v>0</v>
          </cell>
          <cell r="H33">
            <v>0</v>
          </cell>
          <cell r="I33">
            <v>0</v>
          </cell>
        </row>
        <row r="35">
          <cell r="A35" t="str">
            <v>Neto Periodo</v>
          </cell>
          <cell r="B35">
            <v>0</v>
          </cell>
          <cell r="C35">
            <v>0</v>
          </cell>
          <cell r="D35">
            <v>0</v>
          </cell>
          <cell r="E35">
            <v>0</v>
          </cell>
          <cell r="F35">
            <v>0</v>
          </cell>
          <cell r="G35">
            <v>0</v>
          </cell>
          <cell r="H35">
            <v>0</v>
          </cell>
          <cell r="I35">
            <v>0</v>
          </cell>
        </row>
        <row r="36">
          <cell r="A36" t="str">
            <v>Saldo anterior</v>
          </cell>
          <cell r="B36">
            <v>0</v>
          </cell>
          <cell r="C36">
            <v>0</v>
          </cell>
          <cell r="D36">
            <v>0</v>
          </cell>
          <cell r="E36">
            <v>0</v>
          </cell>
          <cell r="F36">
            <v>0</v>
          </cell>
          <cell r="G36">
            <v>0</v>
          </cell>
          <cell r="H36">
            <v>0</v>
          </cell>
          <cell r="I36">
            <v>0</v>
          </cell>
        </row>
        <row r="37">
          <cell r="A37" t="str">
            <v>Saldo siguiente</v>
          </cell>
          <cell r="B37">
            <v>0</v>
          </cell>
          <cell r="C37">
            <v>0</v>
          </cell>
          <cell r="D37">
            <v>0</v>
          </cell>
          <cell r="E37">
            <v>0</v>
          </cell>
          <cell r="F37">
            <v>0</v>
          </cell>
          <cell r="G37">
            <v>0</v>
          </cell>
          <cell r="H37">
            <v>0</v>
          </cell>
          <cell r="I37">
            <v>0</v>
          </cell>
        </row>
      </sheetData>
      <sheetData sheetId="11" refreshError="1"/>
      <sheetData sheetId="12" refreshError="1"/>
      <sheetData sheetId="13" refreshError="1">
        <row r="2">
          <cell r="D2" t="str">
            <v>EMPRESA:</v>
          </cell>
          <cell r="E2">
            <v>0</v>
          </cell>
          <cell r="F2">
            <v>0</v>
          </cell>
          <cell r="I2" t="str">
            <v>Cifras en:</v>
          </cell>
          <cell r="J2" t="str">
            <v>Millones de Pesos</v>
          </cell>
        </row>
        <row r="3">
          <cell r="D3" t="str">
            <v>NIT:</v>
          </cell>
          <cell r="E3">
            <v>0</v>
          </cell>
          <cell r="F3">
            <v>0</v>
          </cell>
        </row>
        <row r="6">
          <cell r="D6" t="str">
            <v>ESTADO DE GANANCIAS Y PERDIDAS</v>
          </cell>
          <cell r="T6" t="str">
            <v>Indicadores Financieros</v>
          </cell>
        </row>
        <row r="7">
          <cell r="D7" t="str">
            <v>Rubro</v>
          </cell>
          <cell r="E7">
            <v>37256</v>
          </cell>
          <cell r="F7">
            <v>37621</v>
          </cell>
          <cell r="G7">
            <v>37986</v>
          </cell>
          <cell r="H7">
            <v>36950</v>
          </cell>
          <cell r="I7" t="str">
            <v>ANALISIS VERTICAL 1998</v>
          </cell>
          <cell r="J7" t="str">
            <v>ANALISIS VERTICAL 1999</v>
          </cell>
          <cell r="K7" t="str">
            <v>ANALISIS VERTICAL 2000</v>
          </cell>
          <cell r="L7" t="str">
            <v>ANALISIS VERTICAL FEB /2001</v>
          </cell>
          <cell r="M7" t="str">
            <v>ANALISIS HORIZONTAL      1999-1998</v>
          </cell>
          <cell r="N7" t="str">
            <v>ANALISIS HORIZONTAL      1999-1998</v>
          </cell>
          <cell r="O7" t="str">
            <v>ANALISIS HORIZONTAL   2000-1999 (mill $)</v>
          </cell>
          <cell r="P7" t="str">
            <v>ANALISIS HORIZONTAL   2000-1999 (%)</v>
          </cell>
          <cell r="Q7" t="str">
            <v>ANALISIS HORIZONTAL   02/2001-2000 (mill $)</v>
          </cell>
          <cell r="R7" t="str">
            <v>ANALISIS HORITZONTAL  02/2001- 2000 (%)</v>
          </cell>
          <cell r="U7">
            <v>37621</v>
          </cell>
          <cell r="V7">
            <v>37986</v>
          </cell>
          <cell r="W7">
            <v>36950</v>
          </cell>
        </row>
        <row r="8">
          <cell r="D8" t="str">
            <v>VENTAS BRUTAS</v>
          </cell>
          <cell r="E8">
            <v>0</v>
          </cell>
          <cell r="F8">
            <v>0</v>
          </cell>
          <cell r="G8">
            <v>0</v>
          </cell>
          <cell r="H8">
            <v>0</v>
          </cell>
          <cell r="M8">
            <v>0</v>
          </cell>
          <cell r="N8" t="e">
            <v>#DIV/0!</v>
          </cell>
          <cell r="O8">
            <v>0</v>
          </cell>
          <cell r="P8" t="e">
            <v>#DIV/0!</v>
          </cell>
          <cell r="Q8">
            <v>0</v>
          </cell>
          <cell r="R8" t="e">
            <v>#DIV/0!</v>
          </cell>
          <cell r="T8" t="str">
            <v>Liquidez</v>
          </cell>
        </row>
        <row r="9">
          <cell r="D9" t="str">
            <v>Ventas Nacionales</v>
          </cell>
          <cell r="M9">
            <v>0</v>
          </cell>
          <cell r="N9" t="e">
            <v>#DIV/0!</v>
          </cell>
          <cell r="O9">
            <v>0</v>
          </cell>
          <cell r="P9" t="e">
            <v>#DIV/0!</v>
          </cell>
          <cell r="Q9">
            <v>0</v>
          </cell>
          <cell r="R9" t="e">
            <v>#DIV/0!</v>
          </cell>
          <cell r="T9" t="str">
            <v>R. Corriente</v>
          </cell>
          <cell r="U9" t="e">
            <v>#DIV/0!</v>
          </cell>
          <cell r="V9" t="e">
            <v>#DIV/0!</v>
          </cell>
          <cell r="W9" t="e">
            <v>#DIV/0!</v>
          </cell>
        </row>
        <row r="10">
          <cell r="D10" t="str">
            <v>Ventas en el Exterior</v>
          </cell>
          <cell r="M10">
            <v>0</v>
          </cell>
          <cell r="N10" t="e">
            <v>#DIV/0!</v>
          </cell>
          <cell r="O10">
            <v>0</v>
          </cell>
          <cell r="P10" t="e">
            <v>#DIV/0!</v>
          </cell>
          <cell r="Q10">
            <v>0</v>
          </cell>
          <cell r="R10" t="e">
            <v>#DIV/0!</v>
          </cell>
          <cell r="T10" t="str">
            <v>Prueba Acida</v>
          </cell>
          <cell r="U10" t="e">
            <v>#DIV/0!</v>
          </cell>
          <cell r="V10" t="e">
            <v>#DIV/0!</v>
          </cell>
          <cell r="W10" t="e">
            <v>#DIV/0!</v>
          </cell>
        </row>
        <row r="11">
          <cell r="D11" t="str">
            <v>(-) devoluciones, rebajas y descuentos</v>
          </cell>
          <cell r="M11">
            <v>0</v>
          </cell>
          <cell r="N11" t="e">
            <v>#DIV/0!</v>
          </cell>
          <cell r="O11">
            <v>0</v>
          </cell>
          <cell r="P11" t="e">
            <v>#DIV/0!</v>
          </cell>
          <cell r="Q11">
            <v>0</v>
          </cell>
          <cell r="R11" t="e">
            <v>#DIV/0!</v>
          </cell>
          <cell r="T11" t="str">
            <v>C. de Trabajo</v>
          </cell>
          <cell r="U11">
            <v>0</v>
          </cell>
          <cell r="V11">
            <v>0</v>
          </cell>
          <cell r="W11">
            <v>0</v>
          </cell>
        </row>
        <row r="12">
          <cell r="D12" t="str">
            <v>VENTAS NETAS</v>
          </cell>
          <cell r="E12">
            <v>0</v>
          </cell>
          <cell r="F12">
            <v>0</v>
          </cell>
          <cell r="G12">
            <v>0</v>
          </cell>
          <cell r="H12">
            <v>0</v>
          </cell>
          <cell r="I12" t="e">
            <v>#DIV/0!</v>
          </cell>
          <cell r="J12" t="e">
            <v>#DIV/0!</v>
          </cell>
          <cell r="K12" t="e">
            <v>#DIV/0!</v>
          </cell>
          <cell r="L12" t="e">
            <v>#DIV/0!</v>
          </cell>
          <cell r="M12">
            <v>0</v>
          </cell>
          <cell r="N12" t="e">
            <v>#DIV/0!</v>
          </cell>
          <cell r="O12">
            <v>0</v>
          </cell>
          <cell r="P12" t="e">
            <v>#DIV/0!</v>
          </cell>
          <cell r="Q12">
            <v>0</v>
          </cell>
          <cell r="R12" t="e">
            <v>#DIV/0!</v>
          </cell>
          <cell r="T12" t="str">
            <v>Operación (Días)</v>
          </cell>
        </row>
        <row r="13">
          <cell r="D13" t="str">
            <v>COSTO DE VENTAS</v>
          </cell>
          <cell r="E13">
            <v>0</v>
          </cell>
          <cell r="F13">
            <v>0</v>
          </cell>
          <cell r="G13">
            <v>0</v>
          </cell>
          <cell r="H13">
            <v>0</v>
          </cell>
          <cell r="I13" t="e">
            <v>#DIV/0!</v>
          </cell>
          <cell r="J13" t="e">
            <v>#DIV/0!</v>
          </cell>
          <cell r="K13" t="e">
            <v>#DIV/0!</v>
          </cell>
          <cell r="L13" t="e">
            <v>#DIV/0!</v>
          </cell>
          <cell r="M13">
            <v>0</v>
          </cell>
          <cell r="N13" t="e">
            <v>#DIV/0!</v>
          </cell>
          <cell r="O13">
            <v>0</v>
          </cell>
          <cell r="P13" t="e">
            <v>#DIV/0!</v>
          </cell>
          <cell r="Q13">
            <v>0</v>
          </cell>
          <cell r="R13" t="e">
            <v>#DIV/0!</v>
          </cell>
          <cell r="T13" t="str">
            <v xml:space="preserve">Rot.Cartera </v>
          </cell>
          <cell r="U13" t="e">
            <v>#DIV/0!</v>
          </cell>
          <cell r="V13" t="e">
            <v>#DIV/0!</v>
          </cell>
          <cell r="W13" t="e">
            <v>#DIV/0!</v>
          </cell>
        </row>
        <row r="14">
          <cell r="D14" t="str">
            <v>Materia Prima</v>
          </cell>
          <cell r="I14" t="e">
            <v>#DIV/0!</v>
          </cell>
          <cell r="J14" t="e">
            <v>#DIV/0!</v>
          </cell>
          <cell r="K14" t="e">
            <v>#DIV/0!</v>
          </cell>
          <cell r="L14" t="e">
            <v>#DIV/0!</v>
          </cell>
          <cell r="M14">
            <v>0</v>
          </cell>
          <cell r="N14" t="e">
            <v>#DIV/0!</v>
          </cell>
          <cell r="O14">
            <v>0</v>
          </cell>
          <cell r="P14" t="e">
            <v>#DIV/0!</v>
          </cell>
          <cell r="Q14">
            <v>0</v>
          </cell>
          <cell r="R14" t="e">
            <v>#DIV/0!</v>
          </cell>
          <cell r="T14" t="str">
            <v>Rot. Inventario</v>
          </cell>
          <cell r="U14" t="e">
            <v>#DIV/0!</v>
          </cell>
          <cell r="V14" t="e">
            <v>#DIV/0!</v>
          </cell>
          <cell r="W14" t="e">
            <v>#DIV/0!</v>
          </cell>
        </row>
        <row r="15">
          <cell r="D15" t="str">
            <v>Mano de Obra</v>
          </cell>
          <cell r="I15" t="e">
            <v>#DIV/0!</v>
          </cell>
          <cell r="J15" t="e">
            <v>#DIV/0!</v>
          </cell>
          <cell r="K15" t="e">
            <v>#DIV/0!</v>
          </cell>
          <cell r="L15" t="e">
            <v>#DIV/0!</v>
          </cell>
          <cell r="M15">
            <v>0</v>
          </cell>
          <cell r="N15" t="e">
            <v>#DIV/0!</v>
          </cell>
          <cell r="O15">
            <v>0</v>
          </cell>
          <cell r="P15" t="e">
            <v>#DIV/0!</v>
          </cell>
          <cell r="Q15">
            <v>0</v>
          </cell>
          <cell r="R15" t="e">
            <v>#DIV/0!</v>
          </cell>
          <cell r="T15" t="str">
            <v>Rot. Proveed</v>
          </cell>
          <cell r="U15" t="e">
            <v>#DIV/0!</v>
          </cell>
          <cell r="V15" t="e">
            <v>#DIV/0!</v>
          </cell>
          <cell r="W15" t="e">
            <v>#DIV/0!</v>
          </cell>
        </row>
        <row r="16">
          <cell r="D16" t="str">
            <v>- Salario personal Producción</v>
          </cell>
          <cell r="I16" t="e">
            <v>#DIV/0!</v>
          </cell>
          <cell r="J16" t="e">
            <v>#DIV/0!</v>
          </cell>
          <cell r="K16" t="e">
            <v>#DIV/0!</v>
          </cell>
          <cell r="L16" t="e">
            <v>#DIV/0!</v>
          </cell>
          <cell r="M16">
            <v>0</v>
          </cell>
          <cell r="N16" t="e">
            <v>#DIV/0!</v>
          </cell>
          <cell r="O16">
            <v>0</v>
          </cell>
          <cell r="P16" t="e">
            <v>#DIV/0!</v>
          </cell>
          <cell r="Q16">
            <v>0</v>
          </cell>
          <cell r="R16" t="e">
            <v>#DIV/0!</v>
          </cell>
          <cell r="T16" t="str">
            <v xml:space="preserve">Rot.Activo </v>
          </cell>
          <cell r="U16" t="e">
            <v>#DIV/0!</v>
          </cell>
          <cell r="V16" t="e">
            <v>#DIV/0!</v>
          </cell>
          <cell r="W16" t="e">
            <v>#DIV/0!</v>
          </cell>
        </row>
        <row r="17">
          <cell r="D17" t="str">
            <v>- Prestaciones Sociales</v>
          </cell>
          <cell r="I17" t="e">
            <v>#DIV/0!</v>
          </cell>
          <cell r="J17" t="e">
            <v>#DIV/0!</v>
          </cell>
          <cell r="K17" t="e">
            <v>#DIV/0!</v>
          </cell>
          <cell r="L17" t="e">
            <v>#DIV/0!</v>
          </cell>
          <cell r="M17">
            <v>0</v>
          </cell>
          <cell r="N17" t="e">
            <v>#DIV/0!</v>
          </cell>
          <cell r="O17">
            <v>0</v>
          </cell>
          <cell r="P17" t="e">
            <v>#DIV/0!</v>
          </cell>
          <cell r="Q17">
            <v>0</v>
          </cell>
          <cell r="R17" t="e">
            <v>#DIV/0!</v>
          </cell>
          <cell r="T17" t="str">
            <v>Ciclo Efectivo</v>
          </cell>
          <cell r="U17" t="e">
            <v>#DIV/0!</v>
          </cell>
          <cell r="V17" t="e">
            <v>#DIV/0!</v>
          </cell>
          <cell r="W17" t="e">
            <v>#DIV/0!</v>
          </cell>
        </row>
        <row r="18">
          <cell r="D18" t="str">
            <v>- Otros</v>
          </cell>
          <cell r="I18" t="e">
            <v>#DIV/0!</v>
          </cell>
          <cell r="J18" t="e">
            <v>#DIV/0!</v>
          </cell>
          <cell r="K18" t="e">
            <v>#DIV/0!</v>
          </cell>
          <cell r="L18" t="e">
            <v>#DIV/0!</v>
          </cell>
          <cell r="M18">
            <v>0</v>
          </cell>
          <cell r="N18" t="e">
            <v>#DIV/0!</v>
          </cell>
          <cell r="O18">
            <v>0</v>
          </cell>
          <cell r="P18" t="e">
            <v>#DIV/0!</v>
          </cell>
          <cell r="Q18">
            <v>0</v>
          </cell>
          <cell r="R18" t="e">
            <v>#DIV/0!</v>
          </cell>
          <cell r="T18" t="str">
            <v>Endeudamiento</v>
          </cell>
        </row>
        <row r="19">
          <cell r="D19" t="str">
            <v>Otros Insumos</v>
          </cell>
          <cell r="I19" t="e">
            <v>#DIV/0!</v>
          </cell>
          <cell r="J19" t="e">
            <v>#DIV/0!</v>
          </cell>
          <cell r="K19" t="e">
            <v>#DIV/0!</v>
          </cell>
          <cell r="L19" t="e">
            <v>#DIV/0!</v>
          </cell>
          <cell r="M19">
            <v>0</v>
          </cell>
          <cell r="N19" t="e">
            <v>#DIV/0!</v>
          </cell>
          <cell r="O19">
            <v>0</v>
          </cell>
          <cell r="P19" t="e">
            <v>#DIV/0!</v>
          </cell>
          <cell r="Q19">
            <v>0</v>
          </cell>
          <cell r="R19" t="e">
            <v>#DIV/0!</v>
          </cell>
          <cell r="T19" t="str">
            <v>Total</v>
          </cell>
          <cell r="U19" t="e">
            <v>#DIV/0!</v>
          </cell>
          <cell r="V19" t="e">
            <v>#DIV/0!</v>
          </cell>
          <cell r="W19" t="e">
            <v>#DIV/0!</v>
          </cell>
        </row>
        <row r="20">
          <cell r="D20" t="str">
            <v>Energía, combustibles</v>
          </cell>
          <cell r="I20" t="e">
            <v>#DIV/0!</v>
          </cell>
          <cell r="J20" t="e">
            <v>#DIV/0!</v>
          </cell>
          <cell r="K20" t="e">
            <v>#DIV/0!</v>
          </cell>
          <cell r="L20" t="e">
            <v>#DIV/0!</v>
          </cell>
          <cell r="M20">
            <v>0</v>
          </cell>
          <cell r="N20" t="e">
            <v>#DIV/0!</v>
          </cell>
          <cell r="O20">
            <v>0</v>
          </cell>
          <cell r="P20" t="e">
            <v>#DIV/0!</v>
          </cell>
          <cell r="Q20">
            <v>0</v>
          </cell>
          <cell r="R20" t="e">
            <v>#DIV/0!</v>
          </cell>
          <cell r="T20" t="str">
            <v>Sin Valorizac.</v>
          </cell>
          <cell r="U20" t="e">
            <v>#DIV/0!</v>
          </cell>
          <cell r="V20" t="e">
            <v>#DIV/0!</v>
          </cell>
          <cell r="W20" t="e">
            <v>#DIV/0!</v>
          </cell>
        </row>
        <row r="21">
          <cell r="D21" t="str">
            <v>Utilidad Bruta</v>
          </cell>
          <cell r="E21">
            <v>0</v>
          </cell>
          <cell r="F21">
            <v>0</v>
          </cell>
          <cell r="G21">
            <v>0</v>
          </cell>
          <cell r="H21">
            <v>0</v>
          </cell>
          <cell r="I21" t="e">
            <v>#DIV/0!</v>
          </cell>
          <cell r="J21" t="e">
            <v>#DIV/0!</v>
          </cell>
          <cell r="K21" t="e">
            <v>#DIV/0!</v>
          </cell>
          <cell r="L21" t="e">
            <v>#DIV/0!</v>
          </cell>
          <cell r="M21">
            <v>0</v>
          </cell>
          <cell r="N21" t="e">
            <v>#DIV/0!</v>
          </cell>
          <cell r="O21">
            <v>0</v>
          </cell>
          <cell r="P21" t="e">
            <v>#DIV/0!</v>
          </cell>
          <cell r="Q21">
            <v>0</v>
          </cell>
          <cell r="R21" t="e">
            <v>#DIV/0!</v>
          </cell>
          <cell r="T21" t="str">
            <v>Sin Valor y Reval</v>
          </cell>
          <cell r="U21" t="e">
            <v>#DIV/0!</v>
          </cell>
          <cell r="V21" t="e">
            <v>#DIV/0!</v>
          </cell>
          <cell r="W21" t="e">
            <v>#DIV/0!</v>
          </cell>
        </row>
        <row r="22">
          <cell r="D22" t="str">
            <v xml:space="preserve">Gastos Administrativos </v>
          </cell>
          <cell r="I22" t="e">
            <v>#DIV/0!</v>
          </cell>
          <cell r="J22" t="e">
            <v>#DIV/0!</v>
          </cell>
          <cell r="K22" t="e">
            <v>#DIV/0!</v>
          </cell>
          <cell r="L22" t="e">
            <v>#DIV/0!</v>
          </cell>
          <cell r="M22">
            <v>0</v>
          </cell>
          <cell r="N22" t="e">
            <v>#DIV/0!</v>
          </cell>
          <cell r="O22">
            <v>0</v>
          </cell>
          <cell r="P22" t="e">
            <v>#DIV/0!</v>
          </cell>
          <cell r="Q22">
            <v>0</v>
          </cell>
          <cell r="R22" t="e">
            <v>#DIV/0!</v>
          </cell>
          <cell r="T22" t="str">
            <v>Concentración</v>
          </cell>
          <cell r="U22" t="e">
            <v>#DIV/0!</v>
          </cell>
          <cell r="V22" t="e">
            <v>#DIV/0!</v>
          </cell>
          <cell r="W22" t="e">
            <v>#DIV/0!</v>
          </cell>
        </row>
        <row r="23">
          <cell r="D23" t="str">
            <v>Gastos de Ventas</v>
          </cell>
          <cell r="I23" t="e">
            <v>#DIV/0!</v>
          </cell>
          <cell r="J23" t="e">
            <v>#DIV/0!</v>
          </cell>
          <cell r="K23" t="e">
            <v>#DIV/0!</v>
          </cell>
          <cell r="L23" t="e">
            <v>#DIV/0!</v>
          </cell>
          <cell r="M23">
            <v>0</v>
          </cell>
          <cell r="N23" t="e">
            <v>#DIV/0!</v>
          </cell>
          <cell r="O23">
            <v>0</v>
          </cell>
          <cell r="P23" t="e">
            <v>#DIV/0!</v>
          </cell>
          <cell r="Q23">
            <v>0</v>
          </cell>
          <cell r="R23" t="e">
            <v>#DIV/0!</v>
          </cell>
          <cell r="T23" t="str">
            <v>Cubr.Intereses</v>
          </cell>
          <cell r="U23" t="e">
            <v>#DIV/0!</v>
          </cell>
          <cell r="V23" t="e">
            <v>#DIV/0!</v>
          </cell>
          <cell r="W23" t="e">
            <v>#DIV/0!</v>
          </cell>
        </row>
        <row r="24">
          <cell r="D24" t="str">
            <v>Gasto Depreciación</v>
          </cell>
          <cell r="I24" t="e">
            <v>#DIV/0!</v>
          </cell>
          <cell r="J24" t="e">
            <v>#DIV/0!</v>
          </cell>
          <cell r="K24" t="e">
            <v>#DIV/0!</v>
          </cell>
          <cell r="L24" t="e">
            <v>#DIV/0!</v>
          </cell>
          <cell r="M24">
            <v>0</v>
          </cell>
          <cell r="N24" t="e">
            <v>#DIV/0!</v>
          </cell>
          <cell r="O24">
            <v>0</v>
          </cell>
          <cell r="P24" t="e">
            <v>#DIV/0!</v>
          </cell>
          <cell r="Q24">
            <v>0</v>
          </cell>
          <cell r="R24" t="e">
            <v>#DIV/0!</v>
          </cell>
          <cell r="T24" t="str">
            <v>Impacto Carga Financ</v>
          </cell>
          <cell r="U24" t="e">
            <v>#DIV/0!</v>
          </cell>
          <cell r="V24" t="e">
            <v>#DIV/0!</v>
          </cell>
          <cell r="W24" t="e">
            <v>#DIV/0!</v>
          </cell>
        </row>
        <row r="25">
          <cell r="D25" t="str">
            <v>Gasto Amortiz. Diferidos y provisiones</v>
          </cell>
          <cell r="I25" t="e">
            <v>#DIV/0!</v>
          </cell>
          <cell r="J25" t="e">
            <v>#DIV/0!</v>
          </cell>
          <cell r="K25" t="e">
            <v>#DIV/0!</v>
          </cell>
          <cell r="L25" t="e">
            <v>#DIV/0!</v>
          </cell>
          <cell r="M25">
            <v>0</v>
          </cell>
          <cell r="N25" t="e">
            <v>#DIV/0!</v>
          </cell>
          <cell r="O25">
            <v>0</v>
          </cell>
          <cell r="P25" t="e">
            <v>#DIV/0!</v>
          </cell>
          <cell r="Q25">
            <v>0</v>
          </cell>
          <cell r="R25" t="e">
            <v>#DIV/0!</v>
          </cell>
          <cell r="T25" t="str">
            <v>End. sobre Capital</v>
          </cell>
          <cell r="U25" t="e">
            <v>#DIV/0!</v>
          </cell>
          <cell r="V25" t="e">
            <v>#DIV/0!</v>
          </cell>
          <cell r="W25" t="e">
            <v>#DIV/0!</v>
          </cell>
        </row>
        <row r="26">
          <cell r="D26" t="str">
            <v>Utilidad Operacional</v>
          </cell>
          <cell r="E26">
            <v>0</v>
          </cell>
          <cell r="F26">
            <v>0</v>
          </cell>
          <cell r="G26">
            <v>0</v>
          </cell>
          <cell r="H26">
            <v>0</v>
          </cell>
          <cell r="I26" t="e">
            <v>#DIV/0!</v>
          </cell>
          <cell r="J26" t="e">
            <v>#DIV/0!</v>
          </cell>
          <cell r="K26" t="e">
            <v>#DIV/0!</v>
          </cell>
          <cell r="L26" t="e">
            <v>#DIV/0!</v>
          </cell>
          <cell r="M26">
            <v>0</v>
          </cell>
          <cell r="N26" t="e">
            <v>#DIV/0!</v>
          </cell>
          <cell r="O26">
            <v>0</v>
          </cell>
          <cell r="P26" t="e">
            <v>#DIV/0!</v>
          </cell>
          <cell r="Q26">
            <v>0</v>
          </cell>
          <cell r="R26" t="e">
            <v>#DIV/0!</v>
          </cell>
          <cell r="T26" t="str">
            <v>Rentabilidad</v>
          </cell>
        </row>
        <row r="27">
          <cell r="D27" t="str">
            <v>Gastos Financieros</v>
          </cell>
          <cell r="I27" t="e">
            <v>#DIV/0!</v>
          </cell>
          <cell r="J27" t="e">
            <v>#DIV/0!</v>
          </cell>
          <cell r="K27" t="e">
            <v>#DIV/0!</v>
          </cell>
          <cell r="L27" t="e">
            <v>#DIV/0!</v>
          </cell>
          <cell r="M27">
            <v>0</v>
          </cell>
          <cell r="N27" t="e">
            <v>#DIV/0!</v>
          </cell>
          <cell r="O27">
            <v>0</v>
          </cell>
          <cell r="P27" t="e">
            <v>#DIV/0!</v>
          </cell>
          <cell r="Q27">
            <v>0</v>
          </cell>
          <cell r="R27" t="e">
            <v>#DIV/0!</v>
          </cell>
          <cell r="T27" t="str">
            <v>Neta</v>
          </cell>
          <cell r="U27" t="e">
            <v>#DIV/0!</v>
          </cell>
          <cell r="V27" t="e">
            <v>#DIV/0!</v>
          </cell>
          <cell r="W27" t="e">
            <v>#DIV/0!</v>
          </cell>
        </row>
        <row r="28">
          <cell r="D28" t="str">
            <v>Otros Ingresos</v>
          </cell>
          <cell r="I28" t="e">
            <v>#DIV/0!</v>
          </cell>
          <cell r="J28" t="e">
            <v>#DIV/0!</v>
          </cell>
          <cell r="K28" t="e">
            <v>#DIV/0!</v>
          </cell>
          <cell r="L28" t="e">
            <v>#DIV/0!</v>
          </cell>
          <cell r="M28">
            <v>0</v>
          </cell>
          <cell r="N28" t="e">
            <v>#DIV/0!</v>
          </cell>
          <cell r="O28">
            <v>0</v>
          </cell>
          <cell r="P28" t="e">
            <v>#DIV/0!</v>
          </cell>
          <cell r="Q28">
            <v>0</v>
          </cell>
          <cell r="R28" t="e">
            <v>#DIV/0!</v>
          </cell>
          <cell r="T28" t="str">
            <v>Operacional</v>
          </cell>
          <cell r="U28" t="e">
            <v>#DIV/0!</v>
          </cell>
          <cell r="V28" t="e">
            <v>#DIV/0!</v>
          </cell>
          <cell r="W28" t="e">
            <v>#DIV/0!</v>
          </cell>
        </row>
        <row r="29">
          <cell r="D29" t="str">
            <v>Otros Egresos</v>
          </cell>
          <cell r="I29" t="e">
            <v>#DIV/0!</v>
          </cell>
          <cell r="J29" t="e">
            <v>#DIV/0!</v>
          </cell>
          <cell r="K29" t="e">
            <v>#DIV/0!</v>
          </cell>
          <cell r="L29" t="e">
            <v>#DIV/0!</v>
          </cell>
          <cell r="M29">
            <v>0</v>
          </cell>
          <cell r="N29" t="e">
            <v>#DIV/0!</v>
          </cell>
          <cell r="O29">
            <v>0</v>
          </cell>
          <cell r="P29" t="e">
            <v>#DIV/0!</v>
          </cell>
          <cell r="Q29">
            <v>0</v>
          </cell>
          <cell r="R29" t="e">
            <v>#DIV/0!</v>
          </cell>
          <cell r="T29" t="str">
            <v>Sobre Activo Total</v>
          </cell>
          <cell r="U29" t="e">
            <v>#DIV/0!</v>
          </cell>
          <cell r="V29" t="e">
            <v>#DIV/0!</v>
          </cell>
          <cell r="W29" t="e">
            <v>#DIV/0!</v>
          </cell>
        </row>
        <row r="30">
          <cell r="D30" t="str">
            <v>Corrección Monetaria</v>
          </cell>
          <cell r="I30" t="e">
            <v>#DIV/0!</v>
          </cell>
          <cell r="J30" t="e">
            <v>#DIV/0!</v>
          </cell>
          <cell r="K30" t="e">
            <v>#DIV/0!</v>
          </cell>
          <cell r="L30" t="e">
            <v>#DIV/0!</v>
          </cell>
          <cell r="M30">
            <v>0</v>
          </cell>
          <cell r="N30" t="e">
            <v>#DIV/0!</v>
          </cell>
          <cell r="O30">
            <v>0</v>
          </cell>
          <cell r="P30" t="e">
            <v>#DIV/0!</v>
          </cell>
          <cell r="Q30">
            <v>0</v>
          </cell>
          <cell r="R30" t="e">
            <v>#DIV/0!</v>
          </cell>
          <cell r="T30" t="str">
            <v>Sobre Patrimonio</v>
          </cell>
          <cell r="U30" t="e">
            <v>#DIV/0!</v>
          </cell>
          <cell r="V30" t="e">
            <v>#DIV/0!</v>
          </cell>
          <cell r="W30" t="e">
            <v>#DIV/0!</v>
          </cell>
        </row>
        <row r="31">
          <cell r="D31" t="str">
            <v>Utilidad Gravable</v>
          </cell>
          <cell r="E31">
            <v>0</v>
          </cell>
          <cell r="F31">
            <v>0</v>
          </cell>
          <cell r="G31">
            <v>0</v>
          </cell>
          <cell r="H31">
            <v>0</v>
          </cell>
          <cell r="I31" t="e">
            <v>#DIV/0!</v>
          </cell>
          <cell r="J31" t="e">
            <v>#DIV/0!</v>
          </cell>
          <cell r="K31" t="e">
            <v>#DIV/0!</v>
          </cell>
          <cell r="L31" t="e">
            <v>#DIV/0!</v>
          </cell>
          <cell r="M31">
            <v>0</v>
          </cell>
          <cell r="N31" t="e">
            <v>#DIV/0!</v>
          </cell>
          <cell r="O31">
            <v>0</v>
          </cell>
          <cell r="P31" t="e">
            <v>#DIV/0!</v>
          </cell>
          <cell r="Q31">
            <v>0</v>
          </cell>
          <cell r="R31" t="e">
            <v>#DIV/0!</v>
          </cell>
          <cell r="T31" t="str">
            <v>EBITDA</v>
          </cell>
          <cell r="U31">
            <v>0</v>
          </cell>
          <cell r="V31">
            <v>0</v>
          </cell>
          <cell r="W31">
            <v>0</v>
          </cell>
        </row>
        <row r="32">
          <cell r="D32" t="str">
            <v>Provisión Impuestos</v>
          </cell>
          <cell r="H32">
            <v>0</v>
          </cell>
          <cell r="I32" t="e">
            <v>#DIV/0!</v>
          </cell>
          <cell r="J32" t="e">
            <v>#DIV/0!</v>
          </cell>
          <cell r="K32" t="e">
            <v>#DIV/0!</v>
          </cell>
          <cell r="L32" t="e">
            <v>#DIV/0!</v>
          </cell>
          <cell r="M32">
            <v>0</v>
          </cell>
          <cell r="N32" t="e">
            <v>#DIV/0!</v>
          </cell>
          <cell r="O32">
            <v>0</v>
          </cell>
          <cell r="P32" t="e">
            <v>#DIV/0!</v>
          </cell>
          <cell r="Q32">
            <v>0</v>
          </cell>
          <cell r="R32" t="e">
            <v>#DIV/0!</v>
          </cell>
        </row>
        <row r="33">
          <cell r="D33" t="str">
            <v>Utilidad Neta</v>
          </cell>
          <cell r="E33">
            <v>0</v>
          </cell>
          <cell r="F33">
            <v>0</v>
          </cell>
          <cell r="G33">
            <v>0</v>
          </cell>
          <cell r="H33">
            <v>0</v>
          </cell>
          <cell r="I33" t="e">
            <v>#DIV/0!</v>
          </cell>
          <cell r="J33" t="e">
            <v>#DIV/0!</v>
          </cell>
          <cell r="K33" t="e">
            <v>#DIV/0!</v>
          </cell>
          <cell r="L33" t="e">
            <v>#DIV/0!</v>
          </cell>
          <cell r="M33">
            <v>0</v>
          </cell>
          <cell r="N33" t="e">
            <v>#DIV/0!</v>
          </cell>
          <cell r="O33">
            <v>0</v>
          </cell>
          <cell r="P33" t="e">
            <v>#DIV/0!</v>
          </cell>
          <cell r="Q33">
            <v>0</v>
          </cell>
          <cell r="R33" t="e">
            <v>#DIV/0!</v>
          </cell>
        </row>
        <row r="34">
          <cell r="H34">
            <v>6</v>
          </cell>
        </row>
        <row r="36">
          <cell r="D36" t="str">
            <v>BALANCE GENERAL</v>
          </cell>
        </row>
        <row r="37">
          <cell r="D37" t="str">
            <v>Rubro</v>
          </cell>
          <cell r="E37">
            <v>37256</v>
          </cell>
          <cell r="F37">
            <v>37621</v>
          </cell>
          <cell r="G37">
            <v>37986</v>
          </cell>
          <cell r="H37">
            <v>36950</v>
          </cell>
          <cell r="I37" t="str">
            <v>ANALISIS VERTICAL 1998</v>
          </cell>
          <cell r="J37" t="str">
            <v>ANALISIS VERTICAL 1999</v>
          </cell>
          <cell r="K37" t="str">
            <v>ANALISIS VERTICAL 2000</v>
          </cell>
          <cell r="L37" t="str">
            <v>ANALISIS VERTICAL FEB /2001</v>
          </cell>
          <cell r="M37" t="str">
            <v>ANALISIS HORIZONTAL      1999-1998</v>
          </cell>
          <cell r="N37" t="str">
            <v>ANALISIS HORIZONTAL      1999-1998</v>
          </cell>
          <cell r="O37" t="str">
            <v>ANALISIS HORIZONTAL   2000-1999</v>
          </cell>
          <cell r="P37" t="str">
            <v>ANALISIS HORIZONTAL   2000-1999 (%)</v>
          </cell>
          <cell r="Q37" t="str">
            <v>ANALISIS HORIZONTAL   02/2001-2000 (mill $)</v>
          </cell>
          <cell r="R37" t="str">
            <v>ANALISIS HORITZONTAL  02/2001- 2000 (%)</v>
          </cell>
          <cell r="T37" t="str">
            <v>ESTADO DE  FUENTES Y USOS                                              ( MILLONES DE $)</v>
          </cell>
        </row>
        <row r="38">
          <cell r="D38" t="str">
            <v>Activo Corriente</v>
          </cell>
          <cell r="E38">
            <v>0</v>
          </cell>
          <cell r="F38">
            <v>0</v>
          </cell>
          <cell r="G38">
            <v>0</v>
          </cell>
          <cell r="H38">
            <v>0</v>
          </cell>
          <cell r="I38" t="e">
            <v>#DIV/0!</v>
          </cell>
          <cell r="J38" t="e">
            <v>#DIV/0!</v>
          </cell>
          <cell r="K38" t="e">
            <v>#DIV/0!</v>
          </cell>
          <cell r="L38" t="e">
            <v>#DIV/0!</v>
          </cell>
          <cell r="M38">
            <v>0</v>
          </cell>
          <cell r="N38" t="e">
            <v>#DIV/0!</v>
          </cell>
          <cell r="O38">
            <v>0</v>
          </cell>
          <cell r="P38" t="e">
            <v>#DIV/0!</v>
          </cell>
          <cell r="Q38">
            <v>0</v>
          </cell>
          <cell r="R38" t="e">
            <v>#DIV/0!</v>
          </cell>
          <cell r="T38" t="str">
            <v>FUENTES 1999</v>
          </cell>
          <cell r="U38" t="str">
            <v>USOS 1999</v>
          </cell>
          <cell r="V38" t="str">
            <v>FUENTES 2000</v>
          </cell>
          <cell r="W38" t="str">
            <v>USOS 2000</v>
          </cell>
        </row>
        <row r="39">
          <cell r="D39" t="str">
            <v>Efectivo, Bancos, Inv. Temp.</v>
          </cell>
          <cell r="I39" t="e">
            <v>#DIV/0!</v>
          </cell>
          <cell r="J39" t="e">
            <v>#DIV/0!</v>
          </cell>
          <cell r="K39" t="e">
            <v>#DIV/0!</v>
          </cell>
          <cell r="L39" t="e">
            <v>#DIV/0!</v>
          </cell>
          <cell r="M39">
            <v>0</v>
          </cell>
          <cell r="N39" t="e">
            <v>#DIV/0!</v>
          </cell>
          <cell r="O39">
            <v>0</v>
          </cell>
          <cell r="P39" t="e">
            <v>#DIV/0!</v>
          </cell>
          <cell r="Q39">
            <v>0</v>
          </cell>
          <cell r="R39" t="e">
            <v>#DIV/0!</v>
          </cell>
          <cell r="T39">
            <v>0</v>
          </cell>
          <cell r="U39">
            <v>0</v>
          </cell>
          <cell r="V39">
            <v>0</v>
          </cell>
          <cell r="W39">
            <v>0</v>
          </cell>
        </row>
        <row r="40">
          <cell r="D40" t="str">
            <v>Cartera Bruta</v>
          </cell>
          <cell r="I40" t="e">
            <v>#DIV/0!</v>
          </cell>
          <cell r="J40" t="e">
            <v>#DIV/0!</v>
          </cell>
          <cell r="K40" t="e">
            <v>#DIV/0!</v>
          </cell>
          <cell r="L40" t="e">
            <v>#DIV/0!</v>
          </cell>
          <cell r="M40">
            <v>0</v>
          </cell>
          <cell r="N40" t="e">
            <v>#DIV/0!</v>
          </cell>
          <cell r="O40">
            <v>0</v>
          </cell>
          <cell r="P40" t="e">
            <v>#DIV/0!</v>
          </cell>
          <cell r="Q40">
            <v>0</v>
          </cell>
          <cell r="R40" t="e">
            <v>#DIV/0!</v>
          </cell>
        </row>
        <row r="41">
          <cell r="D41" t="str">
            <v>(-) Provisiones</v>
          </cell>
          <cell r="I41" t="e">
            <v>#DIV/0!</v>
          </cell>
          <cell r="J41" t="e">
            <v>#DIV/0!</v>
          </cell>
          <cell r="K41" t="e">
            <v>#DIV/0!</v>
          </cell>
          <cell r="L41" t="e">
            <v>#DIV/0!</v>
          </cell>
          <cell r="M41">
            <v>0</v>
          </cell>
          <cell r="N41" t="e">
            <v>#DIV/0!</v>
          </cell>
          <cell r="O41">
            <v>0</v>
          </cell>
          <cell r="P41" t="e">
            <v>#DIV/0!</v>
          </cell>
          <cell r="Q41">
            <v>0</v>
          </cell>
          <cell r="R41" t="e">
            <v>#DIV/0!</v>
          </cell>
        </row>
        <row r="42">
          <cell r="D42" t="str">
            <v>Cartera Neta</v>
          </cell>
          <cell r="E42">
            <v>0</v>
          </cell>
          <cell r="F42">
            <v>0</v>
          </cell>
          <cell r="G42">
            <v>0</v>
          </cell>
          <cell r="H42">
            <v>0</v>
          </cell>
          <cell r="I42" t="e">
            <v>#DIV/0!</v>
          </cell>
          <cell r="J42" t="e">
            <v>#DIV/0!</v>
          </cell>
          <cell r="K42" t="e">
            <v>#DIV/0!</v>
          </cell>
          <cell r="L42" t="e">
            <v>#DIV/0!</v>
          </cell>
          <cell r="M42">
            <v>0</v>
          </cell>
          <cell r="N42" t="e">
            <v>#DIV/0!</v>
          </cell>
          <cell r="O42">
            <v>0</v>
          </cell>
          <cell r="P42" t="e">
            <v>#DIV/0!</v>
          </cell>
          <cell r="Q42">
            <v>0</v>
          </cell>
          <cell r="R42" t="e">
            <v>#DIV/0!</v>
          </cell>
          <cell r="T42">
            <v>0</v>
          </cell>
          <cell r="U42">
            <v>0</v>
          </cell>
          <cell r="V42">
            <v>0</v>
          </cell>
          <cell r="W42">
            <v>0</v>
          </cell>
        </row>
        <row r="43">
          <cell r="D43" t="str">
            <v>Inventarios</v>
          </cell>
          <cell r="E43">
            <v>0</v>
          </cell>
          <cell r="F43">
            <v>0</v>
          </cell>
          <cell r="G43">
            <v>0</v>
          </cell>
          <cell r="H43">
            <v>0</v>
          </cell>
          <cell r="I43" t="e">
            <v>#DIV/0!</v>
          </cell>
          <cell r="J43" t="e">
            <v>#DIV/0!</v>
          </cell>
          <cell r="K43" t="e">
            <v>#DIV/0!</v>
          </cell>
          <cell r="L43" t="e">
            <v>#DIV/0!</v>
          </cell>
          <cell r="M43">
            <v>0</v>
          </cell>
          <cell r="N43" t="e">
            <v>#DIV/0!</v>
          </cell>
          <cell r="O43">
            <v>0</v>
          </cell>
          <cell r="P43" t="e">
            <v>#DIV/0!</v>
          </cell>
          <cell r="Q43">
            <v>0</v>
          </cell>
          <cell r="R43" t="e">
            <v>#DIV/0!</v>
          </cell>
          <cell r="T43">
            <v>0</v>
          </cell>
          <cell r="U43">
            <v>0</v>
          </cell>
          <cell r="V43">
            <v>0</v>
          </cell>
          <cell r="W43">
            <v>0</v>
          </cell>
        </row>
        <row r="44">
          <cell r="D44" t="str">
            <v>- Materias Primas</v>
          </cell>
          <cell r="I44" t="e">
            <v>#DIV/0!</v>
          </cell>
          <cell r="J44" t="e">
            <v>#DIV/0!</v>
          </cell>
          <cell r="K44" t="e">
            <v>#DIV/0!</v>
          </cell>
          <cell r="L44" t="e">
            <v>#DIV/0!</v>
          </cell>
          <cell r="M44">
            <v>0</v>
          </cell>
          <cell r="N44" t="e">
            <v>#DIV/0!</v>
          </cell>
          <cell r="O44">
            <v>0</v>
          </cell>
          <cell r="P44" t="e">
            <v>#DIV/0!</v>
          </cell>
          <cell r="Q44">
            <v>0</v>
          </cell>
          <cell r="R44" t="e">
            <v>#DIV/0!</v>
          </cell>
        </row>
        <row r="45">
          <cell r="D45" t="str">
            <v>- Productos en Proceso</v>
          </cell>
          <cell r="I45" t="e">
            <v>#DIV/0!</v>
          </cell>
          <cell r="J45" t="e">
            <v>#DIV/0!</v>
          </cell>
          <cell r="K45" t="e">
            <v>#DIV/0!</v>
          </cell>
          <cell r="L45" t="e">
            <v>#DIV/0!</v>
          </cell>
          <cell r="M45">
            <v>0</v>
          </cell>
          <cell r="N45" t="e">
            <v>#DIV/0!</v>
          </cell>
          <cell r="O45">
            <v>0</v>
          </cell>
          <cell r="P45" t="e">
            <v>#DIV/0!</v>
          </cell>
          <cell r="Q45">
            <v>0</v>
          </cell>
          <cell r="R45" t="e">
            <v>#DIV/0!</v>
          </cell>
        </row>
        <row r="46">
          <cell r="D46" t="str">
            <v>- Productos Terminados</v>
          </cell>
          <cell r="I46" t="e">
            <v>#DIV/0!</v>
          </cell>
          <cell r="J46" t="e">
            <v>#DIV/0!</v>
          </cell>
          <cell r="K46" t="e">
            <v>#DIV/0!</v>
          </cell>
          <cell r="L46" t="e">
            <v>#DIV/0!</v>
          </cell>
          <cell r="M46">
            <v>0</v>
          </cell>
          <cell r="N46" t="e">
            <v>#DIV/0!</v>
          </cell>
          <cell r="O46">
            <v>0</v>
          </cell>
          <cell r="P46" t="e">
            <v>#DIV/0!</v>
          </cell>
          <cell r="Q46">
            <v>0</v>
          </cell>
          <cell r="R46" t="e">
            <v>#DIV/0!</v>
          </cell>
        </row>
        <row r="47">
          <cell r="D47" t="str">
            <v>- Materiales y Suministros</v>
          </cell>
          <cell r="I47" t="e">
            <v>#DIV/0!</v>
          </cell>
          <cell r="J47" t="e">
            <v>#DIV/0!</v>
          </cell>
          <cell r="K47" t="e">
            <v>#DIV/0!</v>
          </cell>
          <cell r="L47" t="e">
            <v>#DIV/0!</v>
          </cell>
          <cell r="M47">
            <v>0</v>
          </cell>
          <cell r="N47" t="e">
            <v>#DIV/0!</v>
          </cell>
          <cell r="O47">
            <v>0</v>
          </cell>
          <cell r="P47" t="e">
            <v>#DIV/0!</v>
          </cell>
          <cell r="Q47">
            <v>0</v>
          </cell>
          <cell r="R47" t="e">
            <v>#DIV/0!</v>
          </cell>
        </row>
        <row r="48">
          <cell r="D48" t="str">
            <v>(-) Provisión de Inventarios</v>
          </cell>
          <cell r="I48" t="e">
            <v>#DIV/0!</v>
          </cell>
          <cell r="J48" t="e">
            <v>#DIV/0!</v>
          </cell>
          <cell r="K48" t="e">
            <v>#DIV/0!</v>
          </cell>
          <cell r="L48" t="e">
            <v>#DIV/0!</v>
          </cell>
          <cell r="M48">
            <v>0</v>
          </cell>
          <cell r="N48" t="e">
            <v>#DIV/0!</v>
          </cell>
          <cell r="O48">
            <v>0</v>
          </cell>
          <cell r="P48" t="e">
            <v>#DIV/0!</v>
          </cell>
          <cell r="Q48">
            <v>0</v>
          </cell>
          <cell r="R48" t="e">
            <v>#DIV/0!</v>
          </cell>
        </row>
        <row r="49">
          <cell r="D49" t="str">
            <v>Anticipos  y otras c x c</v>
          </cell>
          <cell r="I49" t="e">
            <v>#DIV/0!</v>
          </cell>
          <cell r="J49" t="e">
            <v>#DIV/0!</v>
          </cell>
          <cell r="K49" t="e">
            <v>#DIV/0!</v>
          </cell>
          <cell r="L49" t="e">
            <v>#DIV/0!</v>
          </cell>
          <cell r="M49">
            <v>0</v>
          </cell>
          <cell r="N49" t="e">
            <v>#DIV/0!</v>
          </cell>
          <cell r="O49">
            <v>0</v>
          </cell>
          <cell r="P49" t="e">
            <v>#DIV/0!</v>
          </cell>
          <cell r="Q49">
            <v>0</v>
          </cell>
          <cell r="R49" t="e">
            <v>#DIV/0!</v>
          </cell>
          <cell r="T49">
            <v>0</v>
          </cell>
          <cell r="U49">
            <v>0</v>
          </cell>
          <cell r="V49">
            <v>0</v>
          </cell>
          <cell r="W49">
            <v>0</v>
          </cell>
        </row>
        <row r="50">
          <cell r="D50" t="str">
            <v>Diferidos (gastos x anticipado)</v>
          </cell>
          <cell r="I50" t="e">
            <v>#DIV/0!</v>
          </cell>
          <cell r="J50" t="e">
            <v>#DIV/0!</v>
          </cell>
          <cell r="K50" t="e">
            <v>#DIV/0!</v>
          </cell>
          <cell r="L50" t="e">
            <v>#DIV/0!</v>
          </cell>
          <cell r="M50">
            <v>0</v>
          </cell>
          <cell r="N50" t="e">
            <v>#DIV/0!</v>
          </cell>
          <cell r="O50">
            <v>0</v>
          </cell>
          <cell r="P50" t="e">
            <v>#DIV/0!</v>
          </cell>
          <cell r="Q50">
            <v>0</v>
          </cell>
          <cell r="R50" t="e">
            <v>#DIV/0!</v>
          </cell>
          <cell r="T50">
            <v>0</v>
          </cell>
          <cell r="U50">
            <v>0</v>
          </cell>
          <cell r="V50">
            <v>0</v>
          </cell>
          <cell r="W50">
            <v>0</v>
          </cell>
        </row>
        <row r="51">
          <cell r="D51" t="str">
            <v>Activo Fijo Neto</v>
          </cell>
          <cell r="E51">
            <v>0</v>
          </cell>
          <cell r="F51">
            <v>0</v>
          </cell>
          <cell r="G51">
            <v>0</v>
          </cell>
          <cell r="H51">
            <v>0</v>
          </cell>
          <cell r="I51" t="e">
            <v>#DIV/0!</v>
          </cell>
          <cell r="J51" t="e">
            <v>#DIV/0!</v>
          </cell>
          <cell r="K51" t="e">
            <v>#DIV/0!</v>
          </cell>
          <cell r="L51" t="e">
            <v>#DIV/0!</v>
          </cell>
          <cell r="M51">
            <v>0</v>
          </cell>
          <cell r="N51" t="e">
            <v>#DIV/0!</v>
          </cell>
          <cell r="O51">
            <v>0</v>
          </cell>
          <cell r="P51" t="e">
            <v>#DIV/0!</v>
          </cell>
          <cell r="Q51">
            <v>0</v>
          </cell>
          <cell r="R51" t="e">
            <v>#DIV/0!</v>
          </cell>
        </row>
        <row r="52">
          <cell r="D52" t="str">
            <v>Terrenos</v>
          </cell>
          <cell r="I52" t="e">
            <v>#DIV/0!</v>
          </cell>
          <cell r="J52" t="e">
            <v>#DIV/0!</v>
          </cell>
          <cell r="K52" t="e">
            <v>#DIV/0!</v>
          </cell>
          <cell r="L52" t="e">
            <v>#DIV/0!</v>
          </cell>
          <cell r="M52">
            <v>0</v>
          </cell>
          <cell r="N52" t="e">
            <v>#DIV/0!</v>
          </cell>
          <cell r="O52">
            <v>0</v>
          </cell>
          <cell r="P52" t="e">
            <v>#DIV/0!</v>
          </cell>
          <cell r="Q52">
            <v>0</v>
          </cell>
          <cell r="R52" t="e">
            <v>#DIV/0!</v>
          </cell>
          <cell r="T52">
            <v>0</v>
          </cell>
          <cell r="U52">
            <v>0</v>
          </cell>
          <cell r="V52">
            <v>0</v>
          </cell>
          <cell r="W52">
            <v>0</v>
          </cell>
        </row>
        <row r="53">
          <cell r="D53" t="str">
            <v>Construcciones  y edificac.</v>
          </cell>
          <cell r="I53" t="e">
            <v>#DIV/0!</v>
          </cell>
          <cell r="J53" t="e">
            <v>#DIV/0!</v>
          </cell>
          <cell r="K53" t="e">
            <v>#DIV/0!</v>
          </cell>
          <cell r="L53" t="e">
            <v>#DIV/0!</v>
          </cell>
          <cell r="M53">
            <v>0</v>
          </cell>
          <cell r="N53" t="e">
            <v>#DIV/0!</v>
          </cell>
          <cell r="O53">
            <v>0</v>
          </cell>
          <cell r="P53" t="e">
            <v>#DIV/0!</v>
          </cell>
          <cell r="Q53">
            <v>0</v>
          </cell>
          <cell r="R53" t="e">
            <v>#DIV/0!</v>
          </cell>
          <cell r="T53">
            <v>0</v>
          </cell>
          <cell r="U53">
            <v>0</v>
          </cell>
          <cell r="V53">
            <v>0</v>
          </cell>
          <cell r="W53">
            <v>0</v>
          </cell>
        </row>
        <row r="54">
          <cell r="D54" t="str">
            <v>Maquinaria y equipo</v>
          </cell>
          <cell r="I54" t="e">
            <v>#DIV/0!</v>
          </cell>
          <cell r="J54" t="e">
            <v>#DIV/0!</v>
          </cell>
          <cell r="K54" t="e">
            <v>#DIV/0!</v>
          </cell>
          <cell r="L54" t="e">
            <v>#DIV/0!</v>
          </cell>
          <cell r="M54">
            <v>0</v>
          </cell>
          <cell r="N54" t="e">
            <v>#DIV/0!</v>
          </cell>
          <cell r="O54">
            <v>0</v>
          </cell>
          <cell r="P54" t="e">
            <v>#DIV/0!</v>
          </cell>
          <cell r="Q54">
            <v>0</v>
          </cell>
          <cell r="R54" t="e">
            <v>#DIV/0!</v>
          </cell>
          <cell r="T54">
            <v>0</v>
          </cell>
          <cell r="U54">
            <v>0</v>
          </cell>
          <cell r="V54">
            <v>0</v>
          </cell>
          <cell r="W54">
            <v>0</v>
          </cell>
        </row>
        <row r="55">
          <cell r="D55" t="str">
            <v>Muebles, Equipo Oficina</v>
          </cell>
          <cell r="I55" t="e">
            <v>#DIV/0!</v>
          </cell>
          <cell r="J55" t="e">
            <v>#DIV/0!</v>
          </cell>
          <cell r="K55" t="e">
            <v>#DIV/0!</v>
          </cell>
          <cell r="L55" t="e">
            <v>#DIV/0!</v>
          </cell>
          <cell r="M55">
            <v>0</v>
          </cell>
          <cell r="N55" t="e">
            <v>#DIV/0!</v>
          </cell>
          <cell r="O55">
            <v>0</v>
          </cell>
          <cell r="P55" t="e">
            <v>#DIV/0!</v>
          </cell>
          <cell r="Q55">
            <v>0</v>
          </cell>
          <cell r="R55" t="e">
            <v>#DIV/0!</v>
          </cell>
          <cell r="T55">
            <v>0</v>
          </cell>
          <cell r="U55">
            <v>0</v>
          </cell>
          <cell r="V55">
            <v>0</v>
          </cell>
          <cell r="W55">
            <v>0</v>
          </cell>
        </row>
        <row r="56">
          <cell r="D56" t="str">
            <v>Otros activos no dep.</v>
          </cell>
          <cell r="I56" t="e">
            <v>#DIV/0!</v>
          </cell>
          <cell r="J56" t="e">
            <v>#DIV/0!</v>
          </cell>
          <cell r="K56" t="e">
            <v>#DIV/0!</v>
          </cell>
          <cell r="L56" t="e">
            <v>#DIV/0!</v>
          </cell>
          <cell r="M56">
            <v>0</v>
          </cell>
          <cell r="N56" t="e">
            <v>#DIV/0!</v>
          </cell>
          <cell r="O56">
            <v>0</v>
          </cell>
          <cell r="P56" t="e">
            <v>#DIV/0!</v>
          </cell>
          <cell r="Q56">
            <v>0</v>
          </cell>
          <cell r="R56" t="e">
            <v>#DIV/0!</v>
          </cell>
          <cell r="T56">
            <v>0</v>
          </cell>
          <cell r="U56">
            <v>0</v>
          </cell>
          <cell r="V56">
            <v>0</v>
          </cell>
          <cell r="W56">
            <v>0</v>
          </cell>
        </row>
        <row r="57">
          <cell r="D57" t="str">
            <v>Depreciación Acumulada</v>
          </cell>
          <cell r="I57" t="e">
            <v>#DIV/0!</v>
          </cell>
          <cell r="J57" t="e">
            <v>#DIV/0!</v>
          </cell>
          <cell r="K57" t="e">
            <v>#DIV/0!</v>
          </cell>
          <cell r="L57" t="e">
            <v>#DIV/0!</v>
          </cell>
          <cell r="M57">
            <v>0</v>
          </cell>
          <cell r="N57" t="e">
            <v>#DIV/0!</v>
          </cell>
          <cell r="O57">
            <v>0</v>
          </cell>
          <cell r="P57" t="e">
            <v>#DIV/0!</v>
          </cell>
          <cell r="Q57">
            <v>0</v>
          </cell>
          <cell r="R57" t="e">
            <v>#DIV/0!</v>
          </cell>
          <cell r="T57">
            <v>0</v>
          </cell>
          <cell r="U57">
            <v>0</v>
          </cell>
          <cell r="V57">
            <v>0</v>
          </cell>
          <cell r="W57">
            <v>0</v>
          </cell>
        </row>
        <row r="58">
          <cell r="D58" t="str">
            <v xml:space="preserve">Otros Activos </v>
          </cell>
          <cell r="E58">
            <v>0</v>
          </cell>
          <cell r="F58">
            <v>0</v>
          </cell>
          <cell r="G58">
            <v>0</v>
          </cell>
          <cell r="H58">
            <v>0</v>
          </cell>
          <cell r="I58" t="e">
            <v>#DIV/0!</v>
          </cell>
          <cell r="J58" t="e">
            <v>#DIV/0!</v>
          </cell>
          <cell r="K58" t="e">
            <v>#DIV/0!</v>
          </cell>
          <cell r="L58" t="e">
            <v>#DIV/0!</v>
          </cell>
          <cell r="M58">
            <v>0</v>
          </cell>
          <cell r="N58" t="e">
            <v>#DIV/0!</v>
          </cell>
          <cell r="O58">
            <v>0</v>
          </cell>
          <cell r="P58" t="e">
            <v>#DIV/0!</v>
          </cell>
          <cell r="Q58">
            <v>0</v>
          </cell>
          <cell r="R58" t="e">
            <v>#DIV/0!</v>
          </cell>
        </row>
        <row r="59">
          <cell r="D59" t="str">
            <v>Inversiones Obligatorias</v>
          </cell>
          <cell r="I59" t="e">
            <v>#DIV/0!</v>
          </cell>
          <cell r="J59" t="e">
            <v>#DIV/0!</v>
          </cell>
          <cell r="K59" t="e">
            <v>#DIV/0!</v>
          </cell>
          <cell r="L59" t="e">
            <v>#DIV/0!</v>
          </cell>
          <cell r="M59">
            <v>0</v>
          </cell>
          <cell r="N59" t="e">
            <v>#DIV/0!</v>
          </cell>
          <cell r="O59">
            <v>0</v>
          </cell>
          <cell r="P59" t="e">
            <v>#DIV/0!</v>
          </cell>
          <cell r="Q59">
            <v>0</v>
          </cell>
          <cell r="R59" t="e">
            <v>#DIV/0!</v>
          </cell>
          <cell r="T59">
            <v>0</v>
          </cell>
          <cell r="U59">
            <v>0</v>
          </cell>
          <cell r="V59">
            <v>0</v>
          </cell>
          <cell r="W59">
            <v>0</v>
          </cell>
        </row>
        <row r="60">
          <cell r="D60" t="str">
            <v>Activos Diferidos</v>
          </cell>
          <cell r="I60" t="e">
            <v>#DIV/0!</v>
          </cell>
          <cell r="J60" t="e">
            <v>#DIV/0!</v>
          </cell>
          <cell r="K60" t="e">
            <v>#DIV/0!</v>
          </cell>
          <cell r="L60" t="e">
            <v>#DIV/0!</v>
          </cell>
          <cell r="M60">
            <v>0</v>
          </cell>
          <cell r="N60" t="e">
            <v>#DIV/0!</v>
          </cell>
          <cell r="O60">
            <v>0</v>
          </cell>
          <cell r="P60" t="e">
            <v>#DIV/0!</v>
          </cell>
          <cell r="Q60">
            <v>0</v>
          </cell>
          <cell r="R60" t="e">
            <v>#DIV/0!</v>
          </cell>
          <cell r="T60">
            <v>0</v>
          </cell>
          <cell r="U60">
            <v>0</v>
          </cell>
          <cell r="V60">
            <v>0</v>
          </cell>
          <cell r="W60">
            <v>0</v>
          </cell>
        </row>
        <row r="61">
          <cell r="D61" t="str">
            <v>Intangibles</v>
          </cell>
          <cell r="I61" t="e">
            <v>#DIV/0!</v>
          </cell>
          <cell r="J61" t="e">
            <v>#DIV/0!</v>
          </cell>
          <cell r="K61" t="e">
            <v>#DIV/0!</v>
          </cell>
          <cell r="L61" t="e">
            <v>#DIV/0!</v>
          </cell>
          <cell r="M61">
            <v>0</v>
          </cell>
          <cell r="N61" t="e">
            <v>#DIV/0!</v>
          </cell>
          <cell r="O61">
            <v>0</v>
          </cell>
          <cell r="P61" t="e">
            <v>#DIV/0!</v>
          </cell>
          <cell r="Q61">
            <v>0</v>
          </cell>
          <cell r="R61" t="e">
            <v>#DIV/0!</v>
          </cell>
          <cell r="T61">
            <v>0</v>
          </cell>
          <cell r="U61">
            <v>0</v>
          </cell>
          <cell r="V61">
            <v>0</v>
          </cell>
          <cell r="W61">
            <v>0</v>
          </cell>
        </row>
        <row r="62">
          <cell r="D62" t="str">
            <v>Valorizaciones</v>
          </cell>
          <cell r="I62" t="e">
            <v>#DIV/0!</v>
          </cell>
          <cell r="J62" t="e">
            <v>#DIV/0!</v>
          </cell>
          <cell r="K62" t="e">
            <v>#DIV/0!</v>
          </cell>
          <cell r="L62" t="e">
            <v>#DIV/0!</v>
          </cell>
          <cell r="M62">
            <v>0</v>
          </cell>
          <cell r="N62" t="e">
            <v>#DIV/0!</v>
          </cell>
          <cell r="O62">
            <v>0</v>
          </cell>
          <cell r="P62" t="e">
            <v>#DIV/0!</v>
          </cell>
          <cell r="Q62">
            <v>0</v>
          </cell>
          <cell r="R62" t="e">
            <v>#DIV/0!</v>
          </cell>
          <cell r="T62">
            <v>0</v>
          </cell>
          <cell r="U62">
            <v>0</v>
          </cell>
          <cell r="V62">
            <v>0</v>
          </cell>
          <cell r="W62">
            <v>0</v>
          </cell>
        </row>
        <row r="63">
          <cell r="D63" t="str">
            <v>Total Activo</v>
          </cell>
          <cell r="E63">
            <v>0</v>
          </cell>
          <cell r="F63">
            <v>0</v>
          </cell>
          <cell r="G63">
            <v>0</v>
          </cell>
          <cell r="H63">
            <v>0</v>
          </cell>
          <cell r="I63" t="e">
            <v>#DIV/0!</v>
          </cell>
          <cell r="J63" t="e">
            <v>#DIV/0!</v>
          </cell>
          <cell r="K63" t="e">
            <v>#DIV/0!</v>
          </cell>
          <cell r="L63" t="e">
            <v>#DIV/0!</v>
          </cell>
          <cell r="M63">
            <v>0</v>
          </cell>
          <cell r="N63" t="e">
            <v>#DIV/0!</v>
          </cell>
          <cell r="O63">
            <v>0</v>
          </cell>
          <cell r="P63" t="e">
            <v>#DIV/0!</v>
          </cell>
          <cell r="Q63">
            <v>0</v>
          </cell>
          <cell r="R63" t="e">
            <v>#DIV/0!</v>
          </cell>
        </row>
        <row r="64">
          <cell r="D64" t="str">
            <v>Pasivo Corriente</v>
          </cell>
          <cell r="E64">
            <v>0</v>
          </cell>
          <cell r="F64">
            <v>0</v>
          </cell>
          <cell r="G64">
            <v>0</v>
          </cell>
          <cell r="H64">
            <v>0</v>
          </cell>
          <cell r="I64" t="e">
            <v>#DIV/0!</v>
          </cell>
          <cell r="J64" t="e">
            <v>#DIV/0!</v>
          </cell>
          <cell r="K64" t="e">
            <v>#DIV/0!</v>
          </cell>
          <cell r="L64" t="e">
            <v>#DIV/0!</v>
          </cell>
          <cell r="M64">
            <v>0</v>
          </cell>
          <cell r="N64" t="e">
            <v>#DIV/0!</v>
          </cell>
          <cell r="O64">
            <v>0</v>
          </cell>
          <cell r="P64" t="e">
            <v>#DIV/0!</v>
          </cell>
          <cell r="Q64">
            <v>0</v>
          </cell>
          <cell r="R64" t="e">
            <v>#DIV/0!</v>
          </cell>
        </row>
        <row r="65">
          <cell r="D65" t="str">
            <v>Oblig. Bancarias Cto. Plazo</v>
          </cell>
          <cell r="I65" t="e">
            <v>#DIV/0!</v>
          </cell>
          <cell r="J65" t="e">
            <v>#DIV/0!</v>
          </cell>
          <cell r="K65" t="e">
            <v>#DIV/0!</v>
          </cell>
          <cell r="L65" t="e">
            <v>#DIV/0!</v>
          </cell>
          <cell r="M65">
            <v>0</v>
          </cell>
          <cell r="N65" t="e">
            <v>#DIV/0!</v>
          </cell>
          <cell r="O65">
            <v>0</v>
          </cell>
          <cell r="P65" t="e">
            <v>#DIV/0!</v>
          </cell>
          <cell r="Q65">
            <v>0</v>
          </cell>
          <cell r="R65" t="e">
            <v>#DIV/0!</v>
          </cell>
          <cell r="T65">
            <v>0</v>
          </cell>
          <cell r="U65">
            <v>0</v>
          </cell>
          <cell r="V65">
            <v>0</v>
          </cell>
          <cell r="W65">
            <v>0</v>
          </cell>
        </row>
        <row r="66">
          <cell r="D66" t="str">
            <v>Proveedores</v>
          </cell>
          <cell r="I66" t="e">
            <v>#DIV/0!</v>
          </cell>
          <cell r="J66" t="e">
            <v>#DIV/0!</v>
          </cell>
          <cell r="K66" t="e">
            <v>#DIV/0!</v>
          </cell>
          <cell r="L66" t="e">
            <v>#DIV/0!</v>
          </cell>
          <cell r="M66">
            <v>0</v>
          </cell>
          <cell r="N66" t="e">
            <v>#DIV/0!</v>
          </cell>
          <cell r="O66">
            <v>0</v>
          </cell>
          <cell r="P66" t="e">
            <v>#DIV/0!</v>
          </cell>
          <cell r="Q66">
            <v>0</v>
          </cell>
          <cell r="R66" t="e">
            <v>#DIV/0!</v>
          </cell>
          <cell r="T66">
            <v>0</v>
          </cell>
          <cell r="U66">
            <v>0</v>
          </cell>
          <cell r="V66">
            <v>0</v>
          </cell>
          <cell r="W66">
            <v>0</v>
          </cell>
        </row>
        <row r="67">
          <cell r="D67" t="str">
            <v>Cuentas por pagar</v>
          </cell>
          <cell r="I67" t="e">
            <v>#DIV/0!</v>
          </cell>
          <cell r="J67" t="e">
            <v>#DIV/0!</v>
          </cell>
          <cell r="K67" t="e">
            <v>#DIV/0!</v>
          </cell>
          <cell r="L67" t="e">
            <v>#DIV/0!</v>
          </cell>
          <cell r="M67">
            <v>0</v>
          </cell>
          <cell r="N67" t="e">
            <v>#DIV/0!</v>
          </cell>
          <cell r="O67">
            <v>0</v>
          </cell>
          <cell r="P67" t="e">
            <v>#DIV/0!</v>
          </cell>
          <cell r="Q67">
            <v>0</v>
          </cell>
          <cell r="R67" t="e">
            <v>#DIV/0!</v>
          </cell>
          <cell r="T67">
            <v>0</v>
          </cell>
          <cell r="U67">
            <v>0</v>
          </cell>
          <cell r="V67">
            <v>0</v>
          </cell>
          <cell r="W67">
            <v>0</v>
          </cell>
        </row>
        <row r="68">
          <cell r="D68" t="str">
            <v>Anticipos</v>
          </cell>
          <cell r="I68" t="e">
            <v>#DIV/0!</v>
          </cell>
          <cell r="J68" t="e">
            <v>#DIV/0!</v>
          </cell>
          <cell r="K68" t="e">
            <v>#DIV/0!</v>
          </cell>
          <cell r="L68" t="e">
            <v>#DIV/0!</v>
          </cell>
          <cell r="M68">
            <v>0</v>
          </cell>
          <cell r="N68" t="e">
            <v>#DIV/0!</v>
          </cell>
          <cell r="O68">
            <v>0</v>
          </cell>
          <cell r="P68" t="e">
            <v>#DIV/0!</v>
          </cell>
          <cell r="Q68">
            <v>0</v>
          </cell>
          <cell r="R68" t="e">
            <v>#DIV/0!</v>
          </cell>
          <cell r="T68">
            <v>0</v>
          </cell>
          <cell r="U68">
            <v>0</v>
          </cell>
          <cell r="V68">
            <v>0</v>
          </cell>
          <cell r="W68">
            <v>0</v>
          </cell>
        </row>
        <row r="69">
          <cell r="D69" t="str">
            <v>Impuestos x pagar y provisiones</v>
          </cell>
          <cell r="I69" t="e">
            <v>#DIV/0!</v>
          </cell>
          <cell r="J69" t="e">
            <v>#DIV/0!</v>
          </cell>
          <cell r="K69" t="e">
            <v>#DIV/0!</v>
          </cell>
          <cell r="L69" t="e">
            <v>#DIV/0!</v>
          </cell>
          <cell r="M69">
            <v>0</v>
          </cell>
          <cell r="N69" t="e">
            <v>#DIV/0!</v>
          </cell>
          <cell r="O69">
            <v>0</v>
          </cell>
          <cell r="P69" t="e">
            <v>#DIV/0!</v>
          </cell>
          <cell r="Q69">
            <v>0</v>
          </cell>
          <cell r="R69" t="e">
            <v>#DIV/0!</v>
          </cell>
          <cell r="T69">
            <v>0</v>
          </cell>
          <cell r="U69">
            <v>0</v>
          </cell>
          <cell r="V69">
            <v>0</v>
          </cell>
          <cell r="W69">
            <v>0</v>
          </cell>
        </row>
        <row r="70">
          <cell r="D70" t="str">
            <v>Laborales</v>
          </cell>
          <cell r="I70" t="e">
            <v>#DIV/0!</v>
          </cell>
          <cell r="J70" t="e">
            <v>#DIV/0!</v>
          </cell>
          <cell r="K70" t="e">
            <v>#DIV/0!</v>
          </cell>
          <cell r="L70" t="e">
            <v>#DIV/0!</v>
          </cell>
          <cell r="M70">
            <v>0</v>
          </cell>
          <cell r="N70" t="e">
            <v>#DIV/0!</v>
          </cell>
          <cell r="O70">
            <v>0</v>
          </cell>
          <cell r="P70" t="e">
            <v>#DIV/0!</v>
          </cell>
          <cell r="Q70">
            <v>0</v>
          </cell>
          <cell r="R70" t="e">
            <v>#DIV/0!</v>
          </cell>
          <cell r="T70">
            <v>0</v>
          </cell>
          <cell r="U70">
            <v>0</v>
          </cell>
          <cell r="V70">
            <v>0</v>
          </cell>
          <cell r="W70">
            <v>0</v>
          </cell>
        </row>
        <row r="71">
          <cell r="D71" t="str">
            <v>Pasivo de Largo Plazo</v>
          </cell>
          <cell r="E71">
            <v>0</v>
          </cell>
          <cell r="F71">
            <v>0</v>
          </cell>
          <cell r="G71">
            <v>0</v>
          </cell>
          <cell r="H71">
            <v>0</v>
          </cell>
          <cell r="I71" t="e">
            <v>#DIV/0!</v>
          </cell>
          <cell r="J71" t="e">
            <v>#DIV/0!</v>
          </cell>
          <cell r="K71" t="e">
            <v>#DIV/0!</v>
          </cell>
          <cell r="L71" t="e">
            <v>#DIV/0!</v>
          </cell>
          <cell r="M71">
            <v>0</v>
          </cell>
          <cell r="N71" t="e">
            <v>#DIV/0!</v>
          </cell>
          <cell r="O71">
            <v>0</v>
          </cell>
          <cell r="P71" t="e">
            <v>#DIV/0!</v>
          </cell>
          <cell r="Q71">
            <v>0</v>
          </cell>
          <cell r="R71" t="e">
            <v>#DIV/0!</v>
          </cell>
        </row>
        <row r="72">
          <cell r="D72" t="str">
            <v>Oblig. Bancarias Largo Plazo</v>
          </cell>
          <cell r="I72" t="e">
            <v>#DIV/0!</v>
          </cell>
          <cell r="J72" t="e">
            <v>#DIV/0!</v>
          </cell>
          <cell r="K72" t="e">
            <v>#DIV/0!</v>
          </cell>
          <cell r="L72" t="e">
            <v>#DIV/0!</v>
          </cell>
          <cell r="M72">
            <v>0</v>
          </cell>
          <cell r="N72" t="e">
            <v>#DIV/0!</v>
          </cell>
          <cell r="O72">
            <v>0</v>
          </cell>
          <cell r="P72" t="e">
            <v>#DIV/0!</v>
          </cell>
          <cell r="Q72">
            <v>0</v>
          </cell>
          <cell r="R72" t="e">
            <v>#DIV/0!</v>
          </cell>
          <cell r="T72">
            <v>0</v>
          </cell>
          <cell r="U72">
            <v>0</v>
          </cell>
          <cell r="V72">
            <v>0</v>
          </cell>
          <cell r="W72">
            <v>0</v>
          </cell>
        </row>
        <row r="73">
          <cell r="D73" t="str">
            <v>Proveedores</v>
          </cell>
          <cell r="I73" t="e">
            <v>#DIV/0!</v>
          </cell>
          <cell r="J73" t="e">
            <v>#DIV/0!</v>
          </cell>
          <cell r="K73" t="e">
            <v>#DIV/0!</v>
          </cell>
          <cell r="L73" t="e">
            <v>#DIV/0!</v>
          </cell>
          <cell r="M73">
            <v>0</v>
          </cell>
          <cell r="N73" t="e">
            <v>#DIV/0!</v>
          </cell>
          <cell r="O73">
            <v>0</v>
          </cell>
          <cell r="P73" t="e">
            <v>#DIV/0!</v>
          </cell>
          <cell r="Q73">
            <v>0</v>
          </cell>
          <cell r="R73" t="e">
            <v>#DIV/0!</v>
          </cell>
          <cell r="T73">
            <v>0</v>
          </cell>
          <cell r="U73">
            <v>0</v>
          </cell>
          <cell r="V73">
            <v>0</v>
          </cell>
          <cell r="W73">
            <v>0</v>
          </cell>
        </row>
        <row r="74">
          <cell r="D74" t="str">
            <v>Cuentas por pagar</v>
          </cell>
          <cell r="I74" t="e">
            <v>#DIV/0!</v>
          </cell>
          <cell r="J74" t="e">
            <v>#DIV/0!</v>
          </cell>
          <cell r="K74" t="e">
            <v>#DIV/0!</v>
          </cell>
          <cell r="L74" t="e">
            <v>#DIV/0!</v>
          </cell>
          <cell r="M74">
            <v>0</v>
          </cell>
          <cell r="N74" t="e">
            <v>#DIV/0!</v>
          </cell>
          <cell r="O74">
            <v>0</v>
          </cell>
          <cell r="P74" t="e">
            <v>#DIV/0!</v>
          </cell>
          <cell r="Q74">
            <v>0</v>
          </cell>
          <cell r="R74" t="e">
            <v>#DIV/0!</v>
          </cell>
          <cell r="T74">
            <v>0</v>
          </cell>
          <cell r="U74">
            <v>0</v>
          </cell>
          <cell r="V74">
            <v>0</v>
          </cell>
          <cell r="W74">
            <v>0</v>
          </cell>
        </row>
        <row r="75">
          <cell r="D75" t="str">
            <v>Prestaciones Sociales</v>
          </cell>
          <cell r="I75" t="e">
            <v>#DIV/0!</v>
          </cell>
          <cell r="J75" t="e">
            <v>#DIV/0!</v>
          </cell>
          <cell r="K75" t="e">
            <v>#DIV/0!</v>
          </cell>
          <cell r="L75" t="e">
            <v>#DIV/0!</v>
          </cell>
          <cell r="M75">
            <v>0</v>
          </cell>
          <cell r="N75" t="e">
            <v>#DIV/0!</v>
          </cell>
          <cell r="O75">
            <v>0</v>
          </cell>
          <cell r="P75" t="e">
            <v>#DIV/0!</v>
          </cell>
          <cell r="Q75">
            <v>0</v>
          </cell>
          <cell r="R75" t="e">
            <v>#DIV/0!</v>
          </cell>
          <cell r="T75">
            <v>0</v>
          </cell>
          <cell r="U75">
            <v>0</v>
          </cell>
          <cell r="V75">
            <v>0</v>
          </cell>
          <cell r="W75">
            <v>0</v>
          </cell>
        </row>
        <row r="76">
          <cell r="D76" t="str">
            <v>Otros pasivos</v>
          </cell>
          <cell r="I76" t="e">
            <v>#DIV/0!</v>
          </cell>
          <cell r="J76" t="e">
            <v>#DIV/0!</v>
          </cell>
          <cell r="K76" t="e">
            <v>#DIV/0!</v>
          </cell>
          <cell r="L76" t="e">
            <v>#DIV/0!</v>
          </cell>
          <cell r="M76">
            <v>0</v>
          </cell>
          <cell r="N76" t="e">
            <v>#DIV/0!</v>
          </cell>
          <cell r="O76">
            <v>0</v>
          </cell>
          <cell r="P76" t="e">
            <v>#DIV/0!</v>
          </cell>
          <cell r="Q76">
            <v>0</v>
          </cell>
          <cell r="R76" t="e">
            <v>#DIV/0!</v>
          </cell>
          <cell r="T76">
            <v>0</v>
          </cell>
          <cell r="U76">
            <v>0</v>
          </cell>
          <cell r="V76">
            <v>0</v>
          </cell>
          <cell r="W76">
            <v>0</v>
          </cell>
        </row>
        <row r="77">
          <cell r="D77" t="str">
            <v>Total Pasivo</v>
          </cell>
          <cell r="E77">
            <v>0</v>
          </cell>
          <cell r="F77">
            <v>0</v>
          </cell>
          <cell r="G77">
            <v>0</v>
          </cell>
          <cell r="H77">
            <v>0</v>
          </cell>
          <cell r="I77" t="e">
            <v>#DIV/0!</v>
          </cell>
          <cell r="J77" t="e">
            <v>#DIV/0!</v>
          </cell>
          <cell r="K77" t="e">
            <v>#DIV/0!</v>
          </cell>
          <cell r="L77" t="e">
            <v>#DIV/0!</v>
          </cell>
          <cell r="M77">
            <v>0</v>
          </cell>
          <cell r="N77" t="e">
            <v>#DIV/0!</v>
          </cell>
          <cell r="O77">
            <v>0</v>
          </cell>
          <cell r="P77" t="e">
            <v>#DIV/0!</v>
          </cell>
          <cell r="Q77">
            <v>0</v>
          </cell>
          <cell r="R77" t="e">
            <v>#DIV/0!</v>
          </cell>
        </row>
        <row r="78">
          <cell r="D78" t="str">
            <v>Capital Pagado</v>
          </cell>
          <cell r="I78" t="e">
            <v>#DIV/0!</v>
          </cell>
          <cell r="J78" t="e">
            <v>#DIV/0!</v>
          </cell>
          <cell r="K78" t="e">
            <v>#DIV/0!</v>
          </cell>
          <cell r="L78" t="e">
            <v>#DIV/0!</v>
          </cell>
          <cell r="M78">
            <v>0</v>
          </cell>
          <cell r="N78" t="e">
            <v>#DIV/0!</v>
          </cell>
          <cell r="O78">
            <v>0</v>
          </cell>
          <cell r="P78" t="e">
            <v>#DIV/0!</v>
          </cell>
          <cell r="Q78">
            <v>0</v>
          </cell>
          <cell r="R78" t="e">
            <v>#DIV/0!</v>
          </cell>
          <cell r="T78">
            <v>0</v>
          </cell>
          <cell r="U78">
            <v>0</v>
          </cell>
          <cell r="V78">
            <v>0</v>
          </cell>
          <cell r="W78">
            <v>0</v>
          </cell>
        </row>
        <row r="79">
          <cell r="D79" t="str">
            <v>Reservas</v>
          </cell>
          <cell r="I79" t="e">
            <v>#DIV/0!</v>
          </cell>
          <cell r="J79" t="e">
            <v>#DIV/0!</v>
          </cell>
          <cell r="K79" t="e">
            <v>#DIV/0!</v>
          </cell>
          <cell r="L79" t="e">
            <v>#DIV/0!</v>
          </cell>
          <cell r="M79">
            <v>0</v>
          </cell>
          <cell r="N79" t="e">
            <v>#DIV/0!</v>
          </cell>
          <cell r="O79">
            <v>0</v>
          </cell>
          <cell r="P79" t="e">
            <v>#DIV/0!</v>
          </cell>
          <cell r="Q79">
            <v>0</v>
          </cell>
          <cell r="R79" t="e">
            <v>#DIV/0!</v>
          </cell>
          <cell r="T79">
            <v>0</v>
          </cell>
          <cell r="U79">
            <v>0</v>
          </cell>
          <cell r="V79">
            <v>0</v>
          </cell>
          <cell r="W79">
            <v>0</v>
          </cell>
        </row>
        <row r="80">
          <cell r="D80" t="str">
            <v>Utilidades ejercicios anteriores</v>
          </cell>
          <cell r="I80" t="e">
            <v>#DIV/0!</v>
          </cell>
          <cell r="J80" t="e">
            <v>#DIV/0!</v>
          </cell>
          <cell r="K80" t="e">
            <v>#DIV/0!</v>
          </cell>
          <cell r="L80" t="e">
            <v>#DIV/0!</v>
          </cell>
          <cell r="M80">
            <v>0</v>
          </cell>
          <cell r="N80" t="e">
            <v>#DIV/0!</v>
          </cell>
          <cell r="O80">
            <v>0</v>
          </cell>
          <cell r="P80" t="e">
            <v>#DIV/0!</v>
          </cell>
          <cell r="Q80">
            <v>0</v>
          </cell>
          <cell r="R80" t="e">
            <v>#DIV/0!</v>
          </cell>
          <cell r="T80">
            <v>0</v>
          </cell>
          <cell r="U80">
            <v>0</v>
          </cell>
          <cell r="V80">
            <v>0</v>
          </cell>
          <cell r="W80">
            <v>0</v>
          </cell>
        </row>
        <row r="81">
          <cell r="D81" t="str">
            <v>Superávit Valorización</v>
          </cell>
          <cell r="I81" t="e">
            <v>#DIV/0!</v>
          </cell>
          <cell r="J81" t="e">
            <v>#DIV/0!</v>
          </cell>
          <cell r="K81" t="e">
            <v>#DIV/0!</v>
          </cell>
          <cell r="L81" t="e">
            <v>#DIV/0!</v>
          </cell>
          <cell r="M81">
            <v>0</v>
          </cell>
          <cell r="N81" t="e">
            <v>#DIV/0!</v>
          </cell>
          <cell r="O81">
            <v>0</v>
          </cell>
          <cell r="P81" t="e">
            <v>#DIV/0!</v>
          </cell>
          <cell r="Q81">
            <v>0</v>
          </cell>
          <cell r="R81" t="e">
            <v>#DIV/0!</v>
          </cell>
          <cell r="T81">
            <v>0</v>
          </cell>
          <cell r="U81">
            <v>0</v>
          </cell>
          <cell r="V81">
            <v>0</v>
          </cell>
          <cell r="W81">
            <v>0</v>
          </cell>
        </row>
        <row r="82">
          <cell r="D82" t="str">
            <v>Revalorización Patrimonio</v>
          </cell>
          <cell r="I82" t="e">
            <v>#DIV/0!</v>
          </cell>
          <cell r="J82" t="e">
            <v>#DIV/0!</v>
          </cell>
          <cell r="K82" t="e">
            <v>#DIV/0!</v>
          </cell>
          <cell r="L82" t="e">
            <v>#DIV/0!</v>
          </cell>
          <cell r="M82">
            <v>0</v>
          </cell>
          <cell r="N82" t="e">
            <v>#DIV/0!</v>
          </cell>
          <cell r="O82">
            <v>0</v>
          </cell>
          <cell r="P82" t="e">
            <v>#DIV/0!</v>
          </cell>
          <cell r="Q82">
            <v>0</v>
          </cell>
          <cell r="R82" t="e">
            <v>#DIV/0!</v>
          </cell>
          <cell r="T82">
            <v>0</v>
          </cell>
          <cell r="U82">
            <v>0</v>
          </cell>
          <cell r="V82">
            <v>0</v>
          </cell>
          <cell r="W82">
            <v>0</v>
          </cell>
        </row>
        <row r="83">
          <cell r="D83" t="str">
            <v>Utilidad del Ejercicio</v>
          </cell>
          <cell r="F83">
            <v>0</v>
          </cell>
          <cell r="G83">
            <v>0</v>
          </cell>
          <cell r="H83">
            <v>0</v>
          </cell>
          <cell r="I83" t="e">
            <v>#DIV/0!</v>
          </cell>
          <cell r="J83" t="e">
            <v>#DIV/0!</v>
          </cell>
          <cell r="K83" t="e">
            <v>#DIV/0!</v>
          </cell>
          <cell r="L83" t="e">
            <v>#DIV/0!</v>
          </cell>
          <cell r="M83">
            <v>0</v>
          </cell>
          <cell r="N83" t="e">
            <v>#DIV/0!</v>
          </cell>
          <cell r="O83">
            <v>0</v>
          </cell>
          <cell r="P83" t="e">
            <v>#DIV/0!</v>
          </cell>
          <cell r="Q83">
            <v>0</v>
          </cell>
          <cell r="R83" t="e">
            <v>#DIV/0!</v>
          </cell>
          <cell r="T83">
            <v>0</v>
          </cell>
          <cell r="U83">
            <v>0</v>
          </cell>
          <cell r="V83">
            <v>0</v>
          </cell>
          <cell r="W83">
            <v>0</v>
          </cell>
        </row>
        <row r="84">
          <cell r="D84" t="str">
            <v>Otros</v>
          </cell>
          <cell r="I84" t="e">
            <v>#DIV/0!</v>
          </cell>
          <cell r="J84" t="e">
            <v>#DIV/0!</v>
          </cell>
          <cell r="K84" t="e">
            <v>#DIV/0!</v>
          </cell>
          <cell r="L84" t="e">
            <v>#DIV/0!</v>
          </cell>
          <cell r="M84">
            <v>0</v>
          </cell>
          <cell r="N84" t="e">
            <v>#DIV/0!</v>
          </cell>
          <cell r="O84">
            <v>0</v>
          </cell>
          <cell r="P84" t="e">
            <v>#DIV/0!</v>
          </cell>
          <cell r="Q84">
            <v>0</v>
          </cell>
          <cell r="R84" t="e">
            <v>#DIV/0!</v>
          </cell>
          <cell r="T84">
            <v>0</v>
          </cell>
          <cell r="U84">
            <v>0</v>
          </cell>
          <cell r="V84">
            <v>0</v>
          </cell>
          <cell r="W84">
            <v>0</v>
          </cell>
        </row>
        <row r="85">
          <cell r="D85" t="str">
            <v>Total Patrimonio</v>
          </cell>
          <cell r="E85">
            <v>0</v>
          </cell>
          <cell r="F85">
            <v>0</v>
          </cell>
          <cell r="G85">
            <v>0</v>
          </cell>
          <cell r="H85">
            <v>0</v>
          </cell>
          <cell r="I85" t="e">
            <v>#DIV/0!</v>
          </cell>
          <cell r="J85" t="e">
            <v>#DIV/0!</v>
          </cell>
          <cell r="K85" t="e">
            <v>#DIV/0!</v>
          </cell>
          <cell r="L85" t="e">
            <v>#DIV/0!</v>
          </cell>
          <cell r="M85">
            <v>0</v>
          </cell>
          <cell r="N85" t="e">
            <v>#DIV/0!</v>
          </cell>
          <cell r="O85">
            <v>0</v>
          </cell>
          <cell r="P85" t="e">
            <v>#DIV/0!</v>
          </cell>
          <cell r="Q85">
            <v>0</v>
          </cell>
          <cell r="R85" t="e">
            <v>#DIV/0!</v>
          </cell>
        </row>
        <row r="86">
          <cell r="D86" t="str">
            <v>Total Pasivo y Patrimonio</v>
          </cell>
          <cell r="E86">
            <v>0</v>
          </cell>
          <cell r="F86">
            <v>0</v>
          </cell>
          <cell r="G86">
            <v>0</v>
          </cell>
          <cell r="H86">
            <v>0</v>
          </cell>
          <cell r="I86" t="e">
            <v>#DIV/0!</v>
          </cell>
          <cell r="J86" t="e">
            <v>#DIV/0!</v>
          </cell>
          <cell r="K86" t="e">
            <v>#DIV/0!</v>
          </cell>
          <cell r="L86" t="e">
            <v>#DIV/0!</v>
          </cell>
          <cell r="M86">
            <v>0</v>
          </cell>
          <cell r="N86" t="e">
            <v>#DIV/0!</v>
          </cell>
          <cell r="O86">
            <v>0</v>
          </cell>
          <cell r="P86" t="e">
            <v>#DIV/0!</v>
          </cell>
          <cell r="Q86">
            <v>0</v>
          </cell>
          <cell r="R86" t="e">
            <v>#DIV/0!</v>
          </cell>
          <cell r="T86">
            <v>0</v>
          </cell>
          <cell r="U86">
            <v>0</v>
          </cell>
          <cell r="V86">
            <v>0</v>
          </cell>
          <cell r="W86">
            <v>0</v>
          </cell>
        </row>
      </sheetData>
      <sheetData sheetId="14" refreshError="1"/>
      <sheetData sheetId="15" refreshError="1">
        <row r="1">
          <cell r="C1" t="str">
            <v>EVALUACION  DE LA SOLICITUD DE ASIGNACION DE RECURSOS DEL PROGRAMA NACIONAL DE PRODUCTIVIDAD Y COMPETITIVIDAD</v>
          </cell>
        </row>
        <row r="2">
          <cell r="C2" t="str">
            <v>EMPRESA</v>
          </cell>
          <cell r="E2">
            <v>0</v>
          </cell>
        </row>
        <row r="4">
          <cell r="C4" t="str">
            <v>SITUACION OPERACIONAL</v>
          </cell>
        </row>
        <row r="5">
          <cell r="C5" t="str">
            <v>Aspectos Positivos</v>
          </cell>
          <cell r="G5" t="str">
            <v>Aspectos Negativos</v>
          </cell>
        </row>
        <row r="16">
          <cell r="C16" t="str">
            <v>DIAGNOSTICO SITUACION OPERATIVA Y DE RENTABILIDAD</v>
          </cell>
        </row>
        <row r="17">
          <cell r="M17">
            <v>1998</v>
          </cell>
          <cell r="N17">
            <v>1999</v>
          </cell>
          <cell r="O17">
            <v>2000</v>
          </cell>
          <cell r="P17" t="str">
            <v>INDICADOR SECTORIAL 7 ULTIMOS AÑOS</v>
          </cell>
        </row>
        <row r="18">
          <cell r="L18" t="str">
            <v>MARGEN OPERACIONAL  (%)</v>
          </cell>
          <cell r="N18" t="e">
            <v>#DIV/0!</v>
          </cell>
          <cell r="O18" t="e">
            <v>#DIV/0!</v>
          </cell>
        </row>
        <row r="19">
          <cell r="L19" t="str">
            <v>MARGEN NETO (%)</v>
          </cell>
          <cell r="N19" t="e">
            <v>#DIV/0!</v>
          </cell>
          <cell r="O19" t="e">
            <v>#DIV/0!</v>
          </cell>
        </row>
        <row r="20">
          <cell r="L20" t="str">
            <v>RENDIMIENTO DEL PATRIMONIO (ROE)</v>
          </cell>
          <cell r="N20" t="e">
            <v>#DIV/0!</v>
          </cell>
          <cell r="O20" t="e">
            <v>#DIV/0!</v>
          </cell>
        </row>
        <row r="21">
          <cell r="L21" t="str">
            <v>RENDIMIENTO ACTIVO TOTAL (ROA)</v>
          </cell>
          <cell r="N21" t="e">
            <v>#DIV/0!</v>
          </cell>
          <cell r="O21" t="e">
            <v>#DIV/0!</v>
          </cell>
        </row>
        <row r="22">
          <cell r="L22" t="str">
            <v xml:space="preserve">VARIACION DE INGRESOS </v>
          </cell>
          <cell r="N22" t="e">
            <v>#DIV/0!</v>
          </cell>
          <cell r="O22" t="e">
            <v>#DIV/0!</v>
          </cell>
        </row>
        <row r="23">
          <cell r="L23" t="str">
            <v xml:space="preserve">EBITDA  </v>
          </cell>
          <cell r="M23">
            <v>0</v>
          </cell>
          <cell r="N23">
            <v>0</v>
          </cell>
          <cell r="O23">
            <v>0</v>
          </cell>
        </row>
        <row r="29">
          <cell r="C29" t="str">
            <v>SITUACION FINANCIERA</v>
          </cell>
        </row>
        <row r="30">
          <cell r="C30" t="str">
            <v>DIAGNOSTICO DE LA SITUACION DE LIQUIDEZ</v>
          </cell>
          <cell r="G30" t="str">
            <v>DIAGNOSTICO DE LA SITUACION DE ACTIVOS FIJOS, ENDEUDAMIENTO Y PATRIMONIAL</v>
          </cell>
          <cell r="N30">
            <v>1999</v>
          </cell>
          <cell r="O30">
            <v>2000</v>
          </cell>
          <cell r="P30" t="str">
            <v>INDICADOR SECTORIAL 7 ULTIMOS AÑOS</v>
          </cell>
        </row>
        <row r="31">
          <cell r="M31" t="str">
            <v>Prueba Acida</v>
          </cell>
          <cell r="N31" t="e">
            <v>#DIV/0!</v>
          </cell>
          <cell r="O31" t="e">
            <v>#DIV/0!</v>
          </cell>
          <cell r="P31">
            <v>0.92</v>
          </cell>
        </row>
        <row r="32">
          <cell r="M32" t="str">
            <v xml:space="preserve">Periodo de Cobro </v>
          </cell>
          <cell r="N32" t="e">
            <v>#DIV/0!</v>
          </cell>
          <cell r="O32" t="e">
            <v>#DIV/0!</v>
          </cell>
          <cell r="P32">
            <v>101.36</v>
          </cell>
        </row>
        <row r="33">
          <cell r="M33" t="str">
            <v>Rotación de Invent.</v>
          </cell>
          <cell r="N33" t="e">
            <v>#DIV/0!</v>
          </cell>
          <cell r="O33" t="e">
            <v>#DIV/0!</v>
          </cell>
          <cell r="P33">
            <v>115.61</v>
          </cell>
        </row>
        <row r="34">
          <cell r="M34" t="str">
            <v xml:space="preserve">Endeudamiento </v>
          </cell>
          <cell r="N34" t="e">
            <v>#DIV/0!</v>
          </cell>
          <cell r="O34" t="e">
            <v>#DIV/0!</v>
          </cell>
          <cell r="P34">
            <v>0.62180000000000002</v>
          </cell>
        </row>
        <row r="35">
          <cell r="M35" t="str">
            <v>Endeud. sin Valoriz.</v>
          </cell>
          <cell r="N35" t="e">
            <v>#DIV/0!</v>
          </cell>
          <cell r="O35" t="e">
            <v>#DIV/0!</v>
          </cell>
          <cell r="P35">
            <v>0.64470000000000005</v>
          </cell>
        </row>
        <row r="36">
          <cell r="M36" t="str">
            <v>Impacto Carga Financ</v>
          </cell>
          <cell r="N36" t="e">
            <v>#DIV/0!</v>
          </cell>
          <cell r="O36" t="e">
            <v>#DIV/0!</v>
          </cell>
          <cell r="P36">
            <v>6.3100000000000003E-2</v>
          </cell>
        </row>
        <row r="38">
          <cell r="M38" t="str">
            <v>COMENTARIOS INDICADORES EMPRESA Vs SECTORIALES</v>
          </cell>
        </row>
        <row r="57">
          <cell r="C57" t="str">
            <v>ANALISIS DEL FLUJO DE CAJA Y PROYECCIONES FINANCIERAS</v>
          </cell>
        </row>
        <row r="59">
          <cell r="C59" t="str">
            <v>PARAMETROS PROYECCION</v>
          </cell>
        </row>
        <row r="60">
          <cell r="C60" t="str">
            <v>MACROECONOMICOS</v>
          </cell>
          <cell r="G60" t="str">
            <v>OPERATIVOS</v>
          </cell>
          <cell r="L60" t="str">
            <v>PROGRAMA DE INVERSIONES / PROYECTOS</v>
          </cell>
          <cell r="N60" t="str">
            <v xml:space="preserve"> ESTRUCTURA DE FINANCIACION  Y CONDICIONES</v>
          </cell>
        </row>
        <row r="61">
          <cell r="D61">
            <v>2001</v>
          </cell>
          <cell r="E61">
            <v>2002</v>
          </cell>
          <cell r="F61">
            <v>2003</v>
          </cell>
          <cell r="I61">
            <v>2001</v>
          </cell>
          <cell r="J61">
            <v>2002</v>
          </cell>
          <cell r="K61">
            <v>2003</v>
          </cell>
        </row>
        <row r="62">
          <cell r="C62" t="str">
            <v>IPC</v>
          </cell>
          <cell r="D62">
            <v>0.1</v>
          </cell>
          <cell r="E62">
            <v>0.1</v>
          </cell>
          <cell r="F62">
            <v>0.1</v>
          </cell>
          <cell r="G62" t="str">
            <v>Variación Precios</v>
          </cell>
          <cell r="I62" t="str">
            <v>NO CONSIDERA AJUSTES REALES</v>
          </cell>
        </row>
        <row r="63">
          <cell r="C63" t="str">
            <v>IPP</v>
          </cell>
          <cell r="D63" t="str">
            <v>IPC - 2%</v>
          </cell>
          <cell r="E63" t="str">
            <v>IPC - 2%</v>
          </cell>
          <cell r="F63" t="str">
            <v>IPC - 2%</v>
          </cell>
          <cell r="G63" t="str">
            <v>Variación Volúmenes Venta.</v>
          </cell>
          <cell r="I63" t="str">
            <v>PIB Y AJUSTE REAL DEL 50% DEL EXTERIOR Y 20% NACIONAL</v>
          </cell>
          <cell r="J63" t="str">
            <v>PIB</v>
          </cell>
          <cell r="K63" t="str">
            <v>PIB</v>
          </cell>
        </row>
        <row r="64">
          <cell r="C64" t="str">
            <v>DEVALUACION</v>
          </cell>
          <cell r="D64" t="str">
            <v>METODOLODIA DE PARIDAD DE T. CAMBIO</v>
          </cell>
          <cell r="G64" t="str">
            <v>Variación costos</v>
          </cell>
          <cell r="I64" t="str">
            <v>IPC</v>
          </cell>
          <cell r="J64" t="str">
            <v>IPC</v>
          </cell>
          <cell r="K64" t="str">
            <v>IPC</v>
          </cell>
        </row>
        <row r="65">
          <cell r="C65" t="str">
            <v>INF. EXTERNA</v>
          </cell>
          <cell r="D65">
            <v>0.03</v>
          </cell>
          <cell r="E65">
            <v>0.03</v>
          </cell>
          <cell r="G65" t="str">
            <v>Variación Gastos Admón</v>
          </cell>
          <cell r="I65" t="str">
            <v>SEGÚN VARIACION VENTAS</v>
          </cell>
        </row>
        <row r="66">
          <cell r="C66" t="str">
            <v>TASA CAMBIO PROM.</v>
          </cell>
          <cell r="D66" t="str">
            <v>2,304,93</v>
          </cell>
          <cell r="E66">
            <v>2410.44</v>
          </cell>
          <cell r="F66">
            <v>2476.8000000000002</v>
          </cell>
          <cell r="G66" t="str">
            <v>Rotación Cartera</v>
          </cell>
          <cell r="I66" t="str">
            <v>PROMEDIO 3 ULTIMOS AÑOS: 71 DIAS</v>
          </cell>
        </row>
        <row r="67">
          <cell r="C67" t="str">
            <v>DTF TA</v>
          </cell>
          <cell r="D67" t="str">
            <v>IPC+ 3%</v>
          </cell>
          <cell r="E67" t="str">
            <v>IPC+ 3%</v>
          </cell>
          <cell r="F67" t="str">
            <v>IPC+ 3%</v>
          </cell>
          <cell r="G67" t="str">
            <v>Rotación Proveedores</v>
          </cell>
          <cell r="I67" t="str">
            <v>PROMEDIO 3 ULTIMOS AÑOS: 79 DIAS</v>
          </cell>
        </row>
        <row r="68">
          <cell r="G68" t="str">
            <v>Rotación Inventarios</v>
          </cell>
          <cell r="I68" t="str">
            <v>PROM. 3 ULTIMOS AÑOS: 45 DIAS PROD. TERM</v>
          </cell>
        </row>
        <row r="70">
          <cell r="C70" t="str">
            <v>P &amp; G (Histórico y Proyectado)</v>
          </cell>
        </row>
        <row r="71">
          <cell r="C71" t="str">
            <v>(MILLONES DE $)</v>
          </cell>
          <cell r="E71">
            <v>2000</v>
          </cell>
          <cell r="F71" t="str">
            <v>2001 (P)</v>
          </cell>
          <cell r="G71" t="str">
            <v>2002 (P)</v>
          </cell>
          <cell r="H71" t="str">
            <v>2003 (P)</v>
          </cell>
          <cell r="I71" t="str">
            <v>2004 (P)</v>
          </cell>
          <cell r="J71" t="str">
            <v>2005 (P)</v>
          </cell>
          <cell r="L71" t="str">
            <v>PROYECCIONES FINANCIERAS</v>
          </cell>
        </row>
        <row r="72">
          <cell r="C72" t="str">
            <v>VENTAS NETAS</v>
          </cell>
          <cell r="E72">
            <v>0</v>
          </cell>
          <cell r="F72">
            <v>0</v>
          </cell>
          <cell r="G72">
            <v>0</v>
          </cell>
          <cell r="H72">
            <v>0</v>
          </cell>
          <cell r="I72">
            <v>0</v>
          </cell>
          <cell r="J72">
            <v>0</v>
          </cell>
          <cell r="L72" t="str">
            <v>Para el primer año de proyección se asumió un crecimiento en el volúmen de ventas del 20% a nivel nacional y del 50% en el exterior.  Lo anterior se sustenta en el posicionamiento de la empresa en los 2 últimos años y en la incursión de nuevos mercados fu</v>
          </cell>
        </row>
        <row r="73">
          <cell r="C73" t="str">
            <v>COSTO PRODUCCION Y VENTAS</v>
          </cell>
          <cell r="E73">
            <v>0</v>
          </cell>
          <cell r="F73">
            <v>0</v>
          </cell>
          <cell r="G73">
            <v>0</v>
          </cell>
          <cell r="H73">
            <v>0</v>
          </cell>
          <cell r="I73">
            <v>0</v>
          </cell>
          <cell r="J73">
            <v>0</v>
          </cell>
        </row>
        <row r="74">
          <cell r="C74" t="str">
            <v>GASTOS ADMON Y VENTAS</v>
          </cell>
          <cell r="E74">
            <v>0</v>
          </cell>
          <cell r="F74">
            <v>0</v>
          </cell>
          <cell r="G74">
            <v>0</v>
          </cell>
          <cell r="H74">
            <v>0</v>
          </cell>
          <cell r="I74">
            <v>0</v>
          </cell>
          <cell r="J74">
            <v>0</v>
          </cell>
        </row>
        <row r="75">
          <cell r="C75" t="str">
            <v>RENTAB. OPERACIONAL (%)</v>
          </cell>
          <cell r="E75" t="e">
            <v>#DIV/0!</v>
          </cell>
          <cell r="F75" t="e">
            <v>#DIV/0!</v>
          </cell>
          <cell r="G75" t="e">
            <v>#DIV/0!</v>
          </cell>
          <cell r="H75" t="e">
            <v>#DIV/0!</v>
          </cell>
          <cell r="I75" t="e">
            <v>#DIV/0!</v>
          </cell>
          <cell r="J75" t="e">
            <v>#DIV/0!</v>
          </cell>
        </row>
        <row r="76">
          <cell r="C76" t="str">
            <v>GASTOS FINANCIEROS</v>
          </cell>
          <cell r="E76">
            <v>0</v>
          </cell>
          <cell r="F76">
            <v>0</v>
          </cell>
          <cell r="G76">
            <v>0</v>
          </cell>
          <cell r="H76">
            <v>0</v>
          </cell>
          <cell r="I76">
            <v>0</v>
          </cell>
          <cell r="J76">
            <v>0</v>
          </cell>
        </row>
        <row r="77">
          <cell r="C77" t="str">
            <v xml:space="preserve">UTILIDAD NETA </v>
          </cell>
          <cell r="E77">
            <v>0</v>
          </cell>
          <cell r="F77">
            <v>0</v>
          </cell>
          <cell r="G77">
            <v>0</v>
          </cell>
          <cell r="H77">
            <v>0</v>
          </cell>
          <cell r="I77">
            <v>0</v>
          </cell>
          <cell r="J77">
            <v>0</v>
          </cell>
        </row>
        <row r="78">
          <cell r="C78" t="str">
            <v>MARGEN NETO  (%)</v>
          </cell>
          <cell r="E78" t="e">
            <v>#DIV/0!</v>
          </cell>
          <cell r="F78" t="e">
            <v>#DIV/0!</v>
          </cell>
          <cell r="G78" t="e">
            <v>#DIV/0!</v>
          </cell>
          <cell r="H78" t="e">
            <v>#DIV/0!</v>
          </cell>
          <cell r="I78" t="e">
            <v>#DIV/0!</v>
          </cell>
          <cell r="J78" t="e">
            <v>#DIV/0!</v>
          </cell>
        </row>
        <row r="79">
          <cell r="L79" t="str">
            <v>En cuanto a los costos de materias primas fueron calculados según el consumo de cada materia prima, cuyos crecimientos son acorde al IPP.  Los gastos de ventas fueron estimados en forma aproximada al promedio histórico de su participación sobre las ventas</v>
          </cell>
        </row>
        <row r="80">
          <cell r="C80" t="str">
            <v>BALANCE GENERAL E INDICES</v>
          </cell>
        </row>
        <row r="81">
          <cell r="C81" t="str">
            <v>(MILLONES DE $)</v>
          </cell>
          <cell r="E81">
            <v>2000</v>
          </cell>
          <cell r="F81">
            <v>2001</v>
          </cell>
          <cell r="G81">
            <v>2002</v>
          </cell>
          <cell r="H81">
            <v>2003</v>
          </cell>
          <cell r="I81">
            <v>2004</v>
          </cell>
          <cell r="J81">
            <v>2005</v>
          </cell>
        </row>
        <row r="82">
          <cell r="C82" t="str">
            <v>ACTIVO CORRIENTE</v>
          </cell>
          <cell r="E82">
            <v>0</v>
          </cell>
          <cell r="F82">
            <v>0</v>
          </cell>
          <cell r="G82">
            <v>0</v>
          </cell>
          <cell r="H82">
            <v>0</v>
          </cell>
          <cell r="I82">
            <v>0</v>
          </cell>
          <cell r="J82">
            <v>0</v>
          </cell>
        </row>
        <row r="83">
          <cell r="C83" t="str">
            <v>PASIVO CORRIENTE</v>
          </cell>
          <cell r="E83">
            <v>0</v>
          </cell>
          <cell r="F83">
            <v>0</v>
          </cell>
          <cell r="G83">
            <v>0</v>
          </cell>
          <cell r="H83">
            <v>0</v>
          </cell>
          <cell r="I83">
            <v>0</v>
          </cell>
          <cell r="J83">
            <v>0</v>
          </cell>
        </row>
        <row r="84">
          <cell r="C84" t="str">
            <v>RAZON CORRIENTE</v>
          </cell>
          <cell r="E84" t="e">
            <v>#DIV/0!</v>
          </cell>
          <cell r="F84" t="e">
            <v>#DIV/0!</v>
          </cell>
          <cell r="G84" t="e">
            <v>#DIV/0!</v>
          </cell>
          <cell r="H84" t="e">
            <v>#DIV/0!</v>
          </cell>
          <cell r="I84" t="e">
            <v>#DIV/0!</v>
          </cell>
          <cell r="J84" t="e">
            <v>#DIV/0!</v>
          </cell>
        </row>
        <row r="85">
          <cell r="C85" t="str">
            <v>PRUEBA ACIDA</v>
          </cell>
          <cell r="E85" t="e">
            <v>#DIV/0!</v>
          </cell>
          <cell r="F85" t="e">
            <v>#DIV/0!</v>
          </cell>
          <cell r="G85" t="e">
            <v>#DIV/0!</v>
          </cell>
          <cell r="H85" t="e">
            <v>#DIV/0!</v>
          </cell>
          <cell r="I85" t="e">
            <v>#DIV/0!</v>
          </cell>
          <cell r="J85" t="e">
            <v>#DIV/0!</v>
          </cell>
          <cell r="L85" t="str">
            <v>Se estima que el financiamiento de la operación continuará bajo las políticas actuales, es decir a través de proveedores y entidades financieras, las cuales proveerán los recursos para la adquisición del equipo necesario para optimizar la producción.  Por</v>
          </cell>
        </row>
        <row r="86">
          <cell r="C86" t="str">
            <v>CAPITAL DE TRABAJO</v>
          </cell>
          <cell r="E86">
            <v>0</v>
          </cell>
          <cell r="F86">
            <v>0</v>
          </cell>
          <cell r="G86">
            <v>0</v>
          </cell>
          <cell r="H86">
            <v>0</v>
          </cell>
          <cell r="I86">
            <v>0</v>
          </cell>
          <cell r="J86">
            <v>0</v>
          </cell>
        </row>
        <row r="87">
          <cell r="C87" t="str">
            <v>ACTIVO TOTAL</v>
          </cell>
          <cell r="E87">
            <v>0</v>
          </cell>
          <cell r="F87">
            <v>0</v>
          </cell>
          <cell r="G87">
            <v>0</v>
          </cell>
          <cell r="H87">
            <v>0</v>
          </cell>
          <cell r="I87">
            <v>0</v>
          </cell>
          <cell r="J87">
            <v>0</v>
          </cell>
        </row>
        <row r="88">
          <cell r="C88" t="str">
            <v>PASIVO TOTAL</v>
          </cell>
          <cell r="E88">
            <v>0</v>
          </cell>
          <cell r="F88">
            <v>0</v>
          </cell>
          <cell r="G88">
            <v>0</v>
          </cell>
          <cell r="H88">
            <v>0</v>
          </cell>
          <cell r="I88">
            <v>0</v>
          </cell>
          <cell r="J88">
            <v>0</v>
          </cell>
        </row>
        <row r="89">
          <cell r="C89" t="str">
            <v>NIDEL DE ENDEUDAMIENTO</v>
          </cell>
          <cell r="E89" t="e">
            <v>#DIV/0!</v>
          </cell>
          <cell r="F89" t="e">
            <v>#DIV/0!</v>
          </cell>
          <cell r="G89" t="e">
            <v>#DIV/0!</v>
          </cell>
          <cell r="H89" t="e">
            <v>#DIV/0!</v>
          </cell>
          <cell r="I89" t="e">
            <v>#DIV/0!</v>
          </cell>
          <cell r="J89" t="e">
            <v>#DIV/0!</v>
          </cell>
        </row>
        <row r="91">
          <cell r="C91" t="str">
            <v>Flujo de Caja Proyectado</v>
          </cell>
          <cell r="L91" t="str">
            <v>Bajo el escenario anterior, el flujo de caja neto proyectado es negativo en el primer debido a la importante inversión en capital de trabajo fundamentalmente para el financiamiento de la cartera y de los inventarios cuyos crecimientos se encuentran asocia</v>
          </cell>
        </row>
        <row r="92">
          <cell r="C92" t="str">
            <v>(MILLONES DE $)</v>
          </cell>
          <cell r="E92">
            <v>2000</v>
          </cell>
          <cell r="F92">
            <v>2001</v>
          </cell>
          <cell r="G92">
            <v>2002</v>
          </cell>
          <cell r="H92">
            <v>2003</v>
          </cell>
          <cell r="I92">
            <v>2004</v>
          </cell>
          <cell r="J92">
            <v>2005</v>
          </cell>
        </row>
        <row r="93">
          <cell r="C93" t="str">
            <v>FLUJO OPERACIÓN</v>
          </cell>
          <cell r="F93">
            <v>0</v>
          </cell>
          <cell r="G93">
            <v>0</v>
          </cell>
          <cell r="H93">
            <v>0</v>
          </cell>
          <cell r="I93">
            <v>0</v>
          </cell>
          <cell r="J93">
            <v>0</v>
          </cell>
        </row>
        <row r="94">
          <cell r="C94" t="str">
            <v>FLUJO INVERSION</v>
          </cell>
          <cell r="F94">
            <v>0</v>
          </cell>
          <cell r="G94">
            <v>0</v>
          </cell>
          <cell r="H94">
            <v>0</v>
          </cell>
          <cell r="I94">
            <v>0</v>
          </cell>
          <cell r="J94">
            <v>0</v>
          </cell>
        </row>
        <row r="95">
          <cell r="C95" t="str">
            <v>FLUJO DESPUES DE INVERSION</v>
          </cell>
          <cell r="F95">
            <v>0</v>
          </cell>
          <cell r="G95">
            <v>0</v>
          </cell>
          <cell r="H95">
            <v>0</v>
          </cell>
          <cell r="I95">
            <v>0</v>
          </cell>
          <cell r="J95">
            <v>0</v>
          </cell>
        </row>
        <row r="96">
          <cell r="C96" t="str">
            <v>FLUJO DE FINANCIACION</v>
          </cell>
          <cell r="F96">
            <v>0</v>
          </cell>
          <cell r="G96">
            <v>0</v>
          </cell>
          <cell r="H96">
            <v>0</v>
          </cell>
          <cell r="I96">
            <v>0</v>
          </cell>
          <cell r="J96">
            <v>0</v>
          </cell>
        </row>
        <row r="97">
          <cell r="C97" t="str">
            <v>SERV ICIO DE LA DEUDA</v>
          </cell>
          <cell r="F97">
            <v>0</v>
          </cell>
          <cell r="G97">
            <v>0</v>
          </cell>
          <cell r="H97">
            <v>0</v>
          </cell>
          <cell r="I97">
            <v>0</v>
          </cell>
          <cell r="J97">
            <v>0</v>
          </cell>
        </row>
        <row r="98">
          <cell r="C98" t="str">
            <v>COBERTURA FCL / DEUDA</v>
          </cell>
          <cell r="F98" t="e">
            <v>#DIV/0!</v>
          </cell>
          <cell r="G98" t="e">
            <v>#DIV/0!</v>
          </cell>
          <cell r="H98" t="e">
            <v>#DIV/0!</v>
          </cell>
          <cell r="I98" t="e">
            <v>#DIV/0!</v>
          </cell>
          <cell r="J98" t="e">
            <v>#DIV/0!</v>
          </cell>
        </row>
        <row r="99">
          <cell r="C99" t="str">
            <v>FLUJO DE CAJA NETO</v>
          </cell>
          <cell r="F99">
            <v>0</v>
          </cell>
          <cell r="G99">
            <v>0</v>
          </cell>
          <cell r="H99">
            <v>0</v>
          </cell>
          <cell r="I99">
            <v>0</v>
          </cell>
          <cell r="J99">
            <v>0</v>
          </cell>
        </row>
        <row r="101">
          <cell r="B101" t="str">
            <v>CONCLUSIONES FLUJO DE CAJA Y SITUACION GENERAL DE LA EMPRESA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10" zoomScaleNormal="110" workbookViewId="0">
      <selection sqref="A1:C1"/>
    </sheetView>
  </sheetViews>
  <sheetFormatPr baseColWidth="10" defaultRowHeight="15" x14ac:dyDescent="0.25"/>
  <cols>
    <col min="1" max="1" width="36.28515625" customWidth="1"/>
    <col min="2" max="2" width="25.140625" customWidth="1"/>
    <col min="3" max="3" width="46.7109375" customWidth="1"/>
  </cols>
  <sheetData>
    <row r="1" spans="1:13" ht="65.25" customHeight="1" x14ac:dyDescent="0.25">
      <c r="A1" s="557" t="s">
        <v>300</v>
      </c>
      <c r="B1" s="557"/>
      <c r="C1" s="557"/>
    </row>
    <row r="2" spans="1:13" x14ac:dyDescent="0.25">
      <c r="A2" s="71"/>
    </row>
    <row r="3" spans="1:13" ht="18.75" x14ac:dyDescent="0.3">
      <c r="A3" s="180" t="s">
        <v>206</v>
      </c>
      <c r="B3" s="180"/>
      <c r="C3" s="180"/>
      <c r="D3" s="117"/>
      <c r="E3" s="117"/>
      <c r="F3" s="117"/>
      <c r="G3" s="117"/>
      <c r="H3" s="117"/>
      <c r="I3" s="117"/>
      <c r="J3" s="117"/>
      <c r="K3" s="117"/>
      <c r="L3" s="117"/>
      <c r="M3" s="117"/>
    </row>
    <row r="4" spans="1:13" ht="18.75" x14ac:dyDescent="0.3">
      <c r="A4" s="181" t="s">
        <v>266</v>
      </c>
      <c r="B4" s="181"/>
      <c r="C4" s="181"/>
      <c r="D4" s="117"/>
      <c r="E4" s="117"/>
      <c r="F4" s="117"/>
      <c r="G4" s="117"/>
      <c r="H4" s="117"/>
      <c r="I4" s="117"/>
      <c r="J4" s="117"/>
      <c r="K4" s="117"/>
      <c r="L4" s="117"/>
      <c r="M4" s="117"/>
    </row>
    <row r="5" spans="1:13" ht="18.75" x14ac:dyDescent="0.3">
      <c r="A5" s="181" t="s">
        <v>267</v>
      </c>
      <c r="B5" s="181"/>
      <c r="C5" s="181"/>
      <c r="D5" s="117"/>
      <c r="E5" s="117"/>
      <c r="F5" s="117"/>
      <c r="G5" s="117"/>
      <c r="H5" s="117"/>
      <c r="I5" s="117"/>
      <c r="J5" s="117"/>
      <c r="K5" s="117"/>
      <c r="L5" s="117"/>
      <c r="M5" s="117"/>
    </row>
    <row r="6" spans="1:13" ht="18.75" x14ac:dyDescent="0.3">
      <c r="A6" s="180" t="s">
        <v>230</v>
      </c>
      <c r="B6" s="180"/>
      <c r="C6" s="180"/>
    </row>
    <row r="7" spans="1:13" ht="15.75" thickBot="1" x14ac:dyDescent="0.3"/>
    <row r="8" spans="1:13" ht="54" customHeight="1" x14ac:dyDescent="0.25">
      <c r="A8" s="182" t="s">
        <v>268</v>
      </c>
      <c r="B8" s="183"/>
      <c r="C8" s="184"/>
    </row>
    <row r="9" spans="1:13" ht="22.5" customHeight="1" x14ac:dyDescent="0.25">
      <c r="A9" s="185" t="s">
        <v>269</v>
      </c>
      <c r="B9" s="186"/>
      <c r="C9" s="187"/>
    </row>
    <row r="10" spans="1:13" x14ac:dyDescent="0.25">
      <c r="A10" s="185" t="s">
        <v>231</v>
      </c>
      <c r="B10" s="186"/>
      <c r="C10" s="187"/>
    </row>
    <row r="11" spans="1:13" x14ac:dyDescent="0.25">
      <c r="A11" s="188" t="s">
        <v>280</v>
      </c>
      <c r="B11" s="189"/>
      <c r="C11" s="190"/>
    </row>
    <row r="12" spans="1:13" x14ac:dyDescent="0.25">
      <c r="A12" s="185" t="s">
        <v>279</v>
      </c>
      <c r="B12" s="186"/>
      <c r="C12" s="187"/>
    </row>
    <row r="13" spans="1:13" ht="34.5" customHeight="1" x14ac:dyDescent="0.25">
      <c r="A13" s="191" t="s">
        <v>275</v>
      </c>
      <c r="B13" s="192"/>
      <c r="C13" s="193"/>
    </row>
    <row r="14" spans="1:13" x14ac:dyDescent="0.25">
      <c r="A14" s="191" t="s">
        <v>232</v>
      </c>
      <c r="B14" s="192"/>
      <c r="C14" s="193"/>
    </row>
    <row r="15" spans="1:13" x14ac:dyDescent="0.25">
      <c r="A15" s="188" t="s">
        <v>233</v>
      </c>
      <c r="B15" s="189"/>
      <c r="C15" s="118" t="s">
        <v>234</v>
      </c>
    </row>
    <row r="16" spans="1:13" ht="36" customHeight="1" x14ac:dyDescent="0.25">
      <c r="A16" s="178" t="s">
        <v>276</v>
      </c>
      <c r="B16" s="179"/>
      <c r="C16" s="119" t="s">
        <v>235</v>
      </c>
    </row>
    <row r="17" spans="1:3" x14ac:dyDescent="0.25">
      <c r="A17" s="120" t="s">
        <v>236</v>
      </c>
      <c r="B17" s="121" t="s">
        <v>237</v>
      </c>
      <c r="C17" s="118" t="s">
        <v>238</v>
      </c>
    </row>
    <row r="18" spans="1:3" ht="41.25" customHeight="1" thickBot="1" x14ac:dyDescent="0.3">
      <c r="A18" s="122" t="s">
        <v>239</v>
      </c>
      <c r="B18" s="123" t="s">
        <v>216</v>
      </c>
      <c r="C18" s="124" t="s">
        <v>240</v>
      </c>
    </row>
  </sheetData>
  <mergeCells count="14">
    <mergeCell ref="A1:C1"/>
    <mergeCell ref="A16:B16"/>
    <mergeCell ref="A3:C3"/>
    <mergeCell ref="A4:C4"/>
    <mergeCell ref="A6:C6"/>
    <mergeCell ref="A8:C8"/>
    <mergeCell ref="A9:C9"/>
    <mergeCell ref="A10:C10"/>
    <mergeCell ref="A5:C5"/>
    <mergeCell ref="A11:C11"/>
    <mergeCell ref="A12:C12"/>
    <mergeCell ref="A13:C13"/>
    <mergeCell ref="A14:C14"/>
    <mergeCell ref="A15:B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workbookViewId="0">
      <selection activeCell="A3" sqref="A3:G3"/>
    </sheetView>
  </sheetViews>
  <sheetFormatPr baseColWidth="10" defaultColWidth="11.42578125" defaultRowHeight="12.75" x14ac:dyDescent="0.2"/>
  <cols>
    <col min="1" max="6" width="11.42578125" style="71"/>
    <col min="7" max="7" width="41.5703125" style="71" customWidth="1"/>
    <col min="8" max="16384" width="11.42578125" style="71"/>
  </cols>
  <sheetData>
    <row r="2" spans="1:13" customFormat="1" ht="18.75" x14ac:dyDescent="0.3">
      <c r="A2" s="180" t="s">
        <v>206</v>
      </c>
      <c r="B2" s="180"/>
      <c r="C2" s="180"/>
      <c r="D2" s="180"/>
      <c r="E2" s="180"/>
      <c r="F2" s="180"/>
      <c r="G2" s="180"/>
      <c r="H2" s="117"/>
      <c r="I2" s="117"/>
      <c r="J2" s="117"/>
      <c r="K2" s="117"/>
      <c r="L2" s="117"/>
      <c r="M2" s="117"/>
    </row>
    <row r="3" spans="1:13" customFormat="1" ht="18.75" customHeight="1" x14ac:dyDescent="0.3">
      <c r="A3" s="181" t="s">
        <v>266</v>
      </c>
      <c r="B3" s="181"/>
      <c r="C3" s="181"/>
      <c r="D3" s="181"/>
      <c r="E3" s="181"/>
      <c r="F3" s="181"/>
      <c r="G3" s="181"/>
      <c r="H3" s="117"/>
      <c r="I3" s="117"/>
      <c r="J3" s="117"/>
      <c r="K3" s="117"/>
      <c r="L3" s="117"/>
      <c r="M3" s="117"/>
    </row>
    <row r="4" spans="1:13" customFormat="1" ht="18.75" customHeight="1" x14ac:dyDescent="0.3">
      <c r="A4" s="181" t="s">
        <v>267</v>
      </c>
      <c r="B4" s="181"/>
      <c r="C4" s="181"/>
      <c r="D4" s="181"/>
      <c r="E4" s="181"/>
      <c r="F4" s="181"/>
      <c r="G4" s="181"/>
      <c r="H4" s="117"/>
      <c r="I4" s="117"/>
      <c r="J4" s="117"/>
      <c r="K4" s="117"/>
      <c r="L4" s="117"/>
      <c r="M4" s="117"/>
    </row>
    <row r="5" spans="1:13" ht="15" customHeight="1" x14ac:dyDescent="0.3">
      <c r="A5" s="180" t="s">
        <v>241</v>
      </c>
      <c r="B5" s="180"/>
      <c r="C5" s="180"/>
      <c r="D5" s="180"/>
      <c r="E5" s="180"/>
      <c r="F5" s="180"/>
      <c r="G5" s="180"/>
    </row>
    <row r="6" spans="1:13" ht="13.5" thickBot="1" x14ac:dyDescent="0.25"/>
    <row r="7" spans="1:13" ht="26.25" customHeight="1" x14ac:dyDescent="0.2">
      <c r="A7" s="199" t="s">
        <v>242</v>
      </c>
      <c r="B7" s="200"/>
      <c r="C7" s="200"/>
      <c r="D7" s="200"/>
      <c r="E7" s="200"/>
      <c r="F7" s="200"/>
      <c r="G7" s="201"/>
    </row>
    <row r="8" spans="1:13" ht="36.75" customHeight="1" x14ac:dyDescent="0.2">
      <c r="A8" s="202"/>
      <c r="B8" s="203"/>
      <c r="C8" s="203"/>
      <c r="D8" s="203"/>
      <c r="E8" s="203"/>
      <c r="F8" s="203"/>
      <c r="G8" s="204"/>
    </row>
    <row r="9" spans="1:13" ht="26.25" customHeight="1" x14ac:dyDescent="0.2">
      <c r="A9" s="205" t="s">
        <v>243</v>
      </c>
      <c r="B9" s="206"/>
      <c r="C9" s="206"/>
      <c r="D9" s="206"/>
      <c r="E9" s="206"/>
      <c r="F9" s="206"/>
      <c r="G9" s="207"/>
    </row>
    <row r="10" spans="1:13" ht="41.1" customHeight="1" x14ac:dyDescent="0.2">
      <c r="A10" s="125">
        <v>1</v>
      </c>
      <c r="B10" s="194" t="s">
        <v>244</v>
      </c>
      <c r="C10" s="194"/>
      <c r="D10" s="194"/>
      <c r="E10" s="194"/>
      <c r="F10" s="194"/>
      <c r="G10" s="195"/>
    </row>
    <row r="11" spans="1:13" ht="41.1" customHeight="1" x14ac:dyDescent="0.2">
      <c r="A11" s="125">
        <v>2</v>
      </c>
      <c r="B11" s="196" t="s">
        <v>281</v>
      </c>
      <c r="C11" s="197"/>
      <c r="D11" s="197"/>
      <c r="E11" s="197"/>
      <c r="F11" s="197"/>
      <c r="G11" s="198"/>
    </row>
    <row r="12" spans="1:13" ht="41.1" customHeight="1" x14ac:dyDescent="0.2">
      <c r="A12" s="125">
        <v>3</v>
      </c>
      <c r="B12" s="194" t="s">
        <v>245</v>
      </c>
      <c r="C12" s="194"/>
      <c r="D12" s="194"/>
      <c r="E12" s="194"/>
      <c r="F12" s="194"/>
      <c r="G12" s="195"/>
    </row>
    <row r="15" spans="1:13" x14ac:dyDescent="0.2">
      <c r="A15" s="71" t="s">
        <v>300</v>
      </c>
    </row>
  </sheetData>
  <mergeCells count="10">
    <mergeCell ref="A4:G4"/>
    <mergeCell ref="B10:G10"/>
    <mergeCell ref="B12:G12"/>
    <mergeCell ref="B11:G11"/>
    <mergeCell ref="A2:G2"/>
    <mergeCell ref="A3:G3"/>
    <mergeCell ref="A5:G5"/>
    <mergeCell ref="A7:G7"/>
    <mergeCell ref="A8:G8"/>
    <mergeCell ref="A9:G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workbookViewId="0">
      <selection activeCell="A2" sqref="A2:XFD4"/>
    </sheetView>
  </sheetViews>
  <sheetFormatPr baseColWidth="10" defaultRowHeight="15" x14ac:dyDescent="0.25"/>
  <cols>
    <col min="1" max="1" width="39.28515625" customWidth="1"/>
    <col min="2" max="2" width="14.5703125" bestFit="1" customWidth="1"/>
    <col min="3" max="3" width="13" bestFit="1" customWidth="1"/>
    <col min="4" max="4" width="14.5703125" bestFit="1" customWidth="1"/>
    <col min="5" max="5" width="27.42578125" customWidth="1"/>
  </cols>
  <sheetData>
    <row r="2" spans="1:13" ht="18.75" x14ac:dyDescent="0.3">
      <c r="A2" s="180" t="s">
        <v>206</v>
      </c>
      <c r="B2" s="180"/>
      <c r="C2" s="180"/>
      <c r="D2" s="180"/>
      <c r="E2" s="180"/>
      <c r="F2" s="117"/>
      <c r="G2" s="117"/>
      <c r="H2" s="117"/>
      <c r="I2" s="117"/>
      <c r="J2" s="117"/>
      <c r="K2" s="117"/>
      <c r="L2" s="117"/>
      <c r="M2" s="117"/>
    </row>
    <row r="3" spans="1:13" ht="18.75" customHeight="1" x14ac:dyDescent="0.3">
      <c r="A3" s="181" t="s">
        <v>266</v>
      </c>
      <c r="B3" s="181"/>
      <c r="C3" s="181"/>
      <c r="D3" s="181"/>
      <c r="E3" s="181"/>
      <c r="F3" s="164"/>
      <c r="G3" s="164"/>
      <c r="H3" s="117"/>
      <c r="I3" s="117"/>
      <c r="J3" s="117"/>
      <c r="K3" s="117"/>
      <c r="L3" s="117"/>
      <c r="M3" s="117"/>
    </row>
    <row r="4" spans="1:13" ht="18.75" customHeight="1" x14ac:dyDescent="0.3">
      <c r="A4" s="181" t="s">
        <v>267</v>
      </c>
      <c r="B4" s="181"/>
      <c r="C4" s="181"/>
      <c r="D4" s="181"/>
      <c r="E4" s="181"/>
      <c r="F4" s="164"/>
      <c r="G4" s="164"/>
      <c r="H4" s="117"/>
      <c r="I4" s="117"/>
      <c r="J4" s="117"/>
      <c r="K4" s="117"/>
      <c r="L4" s="117"/>
      <c r="M4" s="117"/>
    </row>
    <row r="5" spans="1:13" ht="18.75" x14ac:dyDescent="0.3">
      <c r="A5" s="180" t="s">
        <v>246</v>
      </c>
      <c r="B5" s="180"/>
      <c r="C5" s="180"/>
      <c r="D5" s="180"/>
      <c r="E5" s="180"/>
      <c r="F5" s="117"/>
    </row>
    <row r="6" spans="1:13" ht="15.75" thickBot="1" x14ac:dyDescent="0.3"/>
    <row r="7" spans="1:13" ht="25.5" customHeight="1" x14ac:dyDescent="0.25">
      <c r="A7" s="126" t="s">
        <v>247</v>
      </c>
      <c r="B7" s="127" t="s">
        <v>248</v>
      </c>
      <c r="C7" s="127" t="s">
        <v>249</v>
      </c>
      <c r="D7" s="127" t="s">
        <v>250</v>
      </c>
      <c r="E7" s="128" t="s">
        <v>251</v>
      </c>
      <c r="F7" s="129"/>
    </row>
    <row r="8" spans="1:13" ht="25.5" x14ac:dyDescent="0.25">
      <c r="A8" s="130" t="s">
        <v>252</v>
      </c>
      <c r="B8" s="131">
        <v>250000000</v>
      </c>
      <c r="C8" s="131"/>
      <c r="D8" s="132">
        <f>SUM(B8:C8)</f>
        <v>250000000</v>
      </c>
      <c r="E8" s="133">
        <f>(D8*100)/D10</f>
        <v>100</v>
      </c>
      <c r="F8" s="134"/>
    </row>
    <row r="9" spans="1:13" x14ac:dyDescent="0.25">
      <c r="A9" s="135" t="s">
        <v>253</v>
      </c>
      <c r="B9" s="136">
        <v>0</v>
      </c>
      <c r="C9" s="137">
        <v>0</v>
      </c>
      <c r="D9" s="132">
        <f>SUM(B9:C9)</f>
        <v>0</v>
      </c>
      <c r="E9" s="133">
        <f>(D9*100)/D10</f>
        <v>0</v>
      </c>
      <c r="F9" s="134"/>
    </row>
    <row r="10" spans="1:13" ht="15.75" thickBot="1" x14ac:dyDescent="0.3">
      <c r="A10" s="138" t="s">
        <v>254</v>
      </c>
      <c r="B10" s="139">
        <f>SUM(B8:B9)</f>
        <v>250000000</v>
      </c>
      <c r="C10" s="139">
        <f t="shared" ref="C10:D10" si="0">SUM(C8:C9)</f>
        <v>0</v>
      </c>
      <c r="D10" s="140">
        <f t="shared" si="0"/>
        <v>250000000</v>
      </c>
      <c r="E10" s="141">
        <f>SUM(E8:E9)</f>
        <v>100</v>
      </c>
      <c r="F10" s="142"/>
    </row>
    <row r="11" spans="1:13" x14ac:dyDescent="0.25">
      <c r="D11" s="143"/>
      <c r="E11" s="144"/>
    </row>
    <row r="15" spans="1:13" x14ac:dyDescent="0.25">
      <c r="D15" s="8"/>
    </row>
  </sheetData>
  <mergeCells count="4">
    <mergeCell ref="A5:E5"/>
    <mergeCell ref="A2:E2"/>
    <mergeCell ref="A3:E3"/>
    <mergeCell ref="A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workbookViewId="0">
      <selection activeCell="A2" sqref="A2:XFD4"/>
    </sheetView>
  </sheetViews>
  <sheetFormatPr baseColWidth="10" defaultColWidth="11.42578125" defaultRowHeight="12.75" x14ac:dyDescent="0.2"/>
  <cols>
    <col min="1" max="1" width="5.85546875" style="145" customWidth="1"/>
    <col min="2" max="2" width="20.28515625" style="71" customWidth="1"/>
    <col min="3" max="4" width="14.140625" style="71" customWidth="1"/>
    <col min="5" max="5" width="13.85546875" style="71" customWidth="1"/>
    <col min="6" max="16384" width="11.42578125" style="71"/>
  </cols>
  <sheetData>
    <row r="2" spans="1:15" customFormat="1" ht="18.75" x14ac:dyDescent="0.3">
      <c r="A2" s="180" t="s">
        <v>206</v>
      </c>
      <c r="B2" s="180"/>
      <c r="C2" s="180"/>
      <c r="D2" s="180"/>
      <c r="E2" s="180"/>
      <c r="F2" s="180"/>
      <c r="G2" s="180"/>
      <c r="H2" s="180"/>
      <c r="I2" s="180"/>
      <c r="J2" s="180"/>
      <c r="K2" s="180"/>
      <c r="L2" s="180"/>
      <c r="M2" s="180"/>
      <c r="N2" s="180"/>
      <c r="O2" s="180"/>
    </row>
    <row r="3" spans="1:15" customFormat="1" ht="18.75" customHeight="1" x14ac:dyDescent="0.3">
      <c r="A3" s="181" t="s">
        <v>266</v>
      </c>
      <c r="B3" s="181"/>
      <c r="C3" s="181"/>
      <c r="D3" s="181"/>
      <c r="E3" s="181"/>
      <c r="F3" s="181"/>
      <c r="G3" s="181"/>
      <c r="H3" s="181"/>
      <c r="I3" s="181"/>
      <c r="J3" s="181"/>
      <c r="K3" s="181"/>
      <c r="L3" s="181"/>
      <c r="M3" s="181"/>
      <c r="N3" s="181"/>
      <c r="O3" s="181"/>
    </row>
    <row r="4" spans="1:15" customFormat="1" ht="18.75" customHeight="1" x14ac:dyDescent="0.3">
      <c r="A4" s="181" t="s">
        <v>267</v>
      </c>
      <c r="B4" s="181"/>
      <c r="C4" s="181"/>
      <c r="D4" s="181"/>
      <c r="E4" s="181"/>
      <c r="F4" s="181"/>
      <c r="G4" s="181"/>
      <c r="H4" s="181"/>
      <c r="I4" s="181"/>
      <c r="J4" s="181"/>
      <c r="K4" s="181"/>
      <c r="L4" s="181"/>
      <c r="M4" s="181"/>
      <c r="N4" s="181"/>
      <c r="O4" s="181"/>
    </row>
    <row r="5" spans="1:15" ht="15" customHeight="1" x14ac:dyDescent="0.3">
      <c r="A5" s="180" t="s">
        <v>255</v>
      </c>
      <c r="B5" s="180"/>
      <c r="C5" s="180"/>
      <c r="D5" s="180"/>
      <c r="E5" s="180"/>
      <c r="F5" s="180"/>
      <c r="G5" s="180"/>
      <c r="H5" s="180"/>
      <c r="I5" s="180"/>
      <c r="J5" s="180"/>
      <c r="K5" s="180"/>
      <c r="L5" s="180"/>
      <c r="M5" s="180"/>
      <c r="N5" s="180"/>
      <c r="O5" s="180"/>
    </row>
    <row r="6" spans="1:15" ht="13.5" thickBot="1" x14ac:dyDescent="0.25"/>
    <row r="7" spans="1:15" ht="27" customHeight="1" thickBot="1" x14ac:dyDescent="0.25">
      <c r="A7" s="208" t="s">
        <v>255</v>
      </c>
      <c r="B7" s="209"/>
      <c r="C7" s="209"/>
      <c r="D7" s="209"/>
      <c r="E7" s="210"/>
      <c r="F7" s="208" t="s">
        <v>284</v>
      </c>
      <c r="G7" s="209"/>
      <c r="H7" s="209"/>
      <c r="I7" s="209"/>
      <c r="J7" s="209"/>
      <c r="K7" s="209"/>
      <c r="L7" s="209"/>
      <c r="M7" s="209"/>
      <c r="N7" s="209"/>
      <c r="O7" s="210"/>
    </row>
    <row r="8" spans="1:15" ht="66" customHeight="1" thickBot="1" x14ac:dyDescent="0.25">
      <c r="A8" s="146" t="s">
        <v>256</v>
      </c>
      <c r="B8" s="147" t="s">
        <v>282</v>
      </c>
      <c r="C8" s="148" t="s">
        <v>257</v>
      </c>
      <c r="D8" s="148" t="s">
        <v>258</v>
      </c>
      <c r="E8" s="149" t="s">
        <v>259</v>
      </c>
      <c r="F8" s="150" t="s">
        <v>286</v>
      </c>
      <c r="G8" s="148" t="s">
        <v>287</v>
      </c>
      <c r="H8" s="148" t="s">
        <v>288</v>
      </c>
      <c r="I8" s="149" t="s">
        <v>289</v>
      </c>
      <c r="J8" s="149" t="s">
        <v>290</v>
      </c>
      <c r="K8" s="149" t="s">
        <v>285</v>
      </c>
      <c r="L8" s="149" t="s">
        <v>291</v>
      </c>
      <c r="M8" s="149" t="s">
        <v>292</v>
      </c>
      <c r="N8" s="149" t="s">
        <v>293</v>
      </c>
      <c r="O8" s="149" t="s">
        <v>28</v>
      </c>
    </row>
    <row r="9" spans="1:15" ht="27" customHeight="1" thickBot="1" x14ac:dyDescent="0.25">
      <c r="A9" s="151">
        <v>1</v>
      </c>
      <c r="B9" s="152" t="s">
        <v>283</v>
      </c>
      <c r="C9" s="153">
        <v>160</v>
      </c>
      <c r="D9" s="154">
        <v>640</v>
      </c>
      <c r="E9" s="155">
        <f>(C9+D9)</f>
        <v>800</v>
      </c>
      <c r="F9" s="156">
        <v>100</v>
      </c>
      <c r="G9" s="154">
        <v>100</v>
      </c>
      <c r="H9" s="157">
        <v>150</v>
      </c>
      <c r="I9" s="158">
        <v>174</v>
      </c>
      <c r="J9" s="158">
        <v>30</v>
      </c>
      <c r="K9" s="158">
        <v>30</v>
      </c>
      <c r="L9" s="158">
        <v>100</v>
      </c>
      <c r="M9" s="158">
        <v>100</v>
      </c>
      <c r="N9" s="158">
        <v>16</v>
      </c>
      <c r="O9" s="158">
        <f>SUM(F9:N9)</f>
        <v>800</v>
      </c>
    </row>
    <row r="11" spans="1:15" x14ac:dyDescent="0.2">
      <c r="A11" s="71"/>
    </row>
    <row r="12" spans="1:15" x14ac:dyDescent="0.2">
      <c r="A12" s="159"/>
      <c r="B12" s="160"/>
      <c r="C12" s="161"/>
      <c r="D12" s="161"/>
      <c r="E12" s="162"/>
      <c r="F12" s="162"/>
    </row>
    <row r="13" spans="1:15" x14ac:dyDescent="0.2">
      <c r="A13" s="159"/>
      <c r="B13" s="160"/>
      <c r="C13" s="160"/>
      <c r="D13" s="160"/>
    </row>
    <row r="14" spans="1:15" x14ac:dyDescent="0.2">
      <c r="A14" s="159"/>
      <c r="B14" s="160"/>
      <c r="C14" s="163"/>
      <c r="D14" s="160"/>
    </row>
    <row r="15" spans="1:15" x14ac:dyDescent="0.2">
      <c r="A15" s="159"/>
      <c r="B15" s="160"/>
      <c r="C15" s="160"/>
      <c r="D15" s="160"/>
    </row>
    <row r="16" spans="1:15" x14ac:dyDescent="0.2">
      <c r="A16" s="159"/>
      <c r="B16" s="160"/>
      <c r="C16" s="160"/>
      <c r="D16" s="160"/>
    </row>
  </sheetData>
  <mergeCells count="6">
    <mergeCell ref="A4:O4"/>
    <mergeCell ref="A5:O5"/>
    <mergeCell ref="A7:E7"/>
    <mergeCell ref="F7:O7"/>
    <mergeCell ref="A2:O2"/>
    <mergeCell ref="A3:O3"/>
  </mergeCells>
  <pageMargins left="0.7" right="0.7" top="0.75" bottom="0.75" header="0.3" footer="0.3"/>
  <pageSetup paperSize="9" scale="7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A106"/>
  <sheetViews>
    <sheetView zoomScale="60" zoomScaleNormal="60" workbookViewId="0">
      <selection activeCell="C8" sqref="C8:M8"/>
    </sheetView>
  </sheetViews>
  <sheetFormatPr baseColWidth="10" defaultColWidth="11.42578125" defaultRowHeight="15" x14ac:dyDescent="0.25"/>
  <cols>
    <col min="1" max="1" width="33.28515625" style="72" customWidth="1"/>
    <col min="2" max="2" width="12.28515625" style="72" customWidth="1"/>
    <col min="3" max="3" width="17.28515625" style="72" customWidth="1"/>
    <col min="4" max="4" width="68.85546875" style="72" customWidth="1"/>
    <col min="5" max="5" width="18.140625" style="73" customWidth="1"/>
    <col min="6" max="6" width="9.140625" style="72"/>
    <col min="7" max="7" width="19.7109375" style="72" customWidth="1"/>
    <col min="8" max="8" width="16.42578125" style="72" customWidth="1"/>
    <col min="9" max="9" width="16" style="73" customWidth="1"/>
    <col min="10" max="10" width="21.85546875" style="73" customWidth="1"/>
    <col min="11" max="11" width="54.5703125" style="73" customWidth="1"/>
    <col min="12" max="12" width="45" style="73" customWidth="1"/>
    <col min="13" max="13" width="18.85546875" style="74" customWidth="1"/>
    <col min="14" max="16384" width="11.42578125" style="20"/>
  </cols>
  <sheetData>
    <row r="3" spans="1:14" customFormat="1" ht="23.25" x14ac:dyDescent="0.35">
      <c r="A3" s="211" t="s">
        <v>206</v>
      </c>
      <c r="B3" s="211"/>
      <c r="C3" s="211"/>
      <c r="D3" s="211"/>
      <c r="E3" s="211"/>
      <c r="F3" s="211"/>
      <c r="G3" s="211"/>
      <c r="H3" s="211"/>
      <c r="I3" s="211"/>
      <c r="J3" s="211"/>
      <c r="K3" s="211"/>
      <c r="L3" s="211"/>
      <c r="M3" s="211"/>
      <c r="N3" s="117"/>
    </row>
    <row r="4" spans="1:14" customFormat="1" ht="18.75" customHeight="1" x14ac:dyDescent="0.35">
      <c r="A4" s="212" t="s">
        <v>266</v>
      </c>
      <c r="B4" s="212"/>
      <c r="C4" s="212"/>
      <c r="D4" s="212"/>
      <c r="E4" s="212"/>
      <c r="F4" s="212"/>
      <c r="G4" s="212"/>
      <c r="H4" s="212"/>
      <c r="I4" s="212"/>
      <c r="J4" s="212"/>
      <c r="K4" s="212"/>
      <c r="L4" s="212"/>
      <c r="M4" s="212"/>
      <c r="N4" s="164"/>
    </row>
    <row r="5" spans="1:14" customFormat="1" ht="18.75" customHeight="1" x14ac:dyDescent="0.35">
      <c r="A5" s="212" t="s">
        <v>267</v>
      </c>
      <c r="B5" s="212"/>
      <c r="C5" s="212"/>
      <c r="D5" s="212"/>
      <c r="E5" s="212"/>
      <c r="F5" s="212"/>
      <c r="G5" s="212"/>
      <c r="H5" s="212"/>
      <c r="I5" s="212"/>
      <c r="J5" s="212"/>
      <c r="K5" s="212"/>
      <c r="L5" s="212"/>
      <c r="M5" s="212"/>
      <c r="N5" s="164"/>
    </row>
    <row r="6" spans="1:14" customFormat="1" ht="23.25" x14ac:dyDescent="0.35">
      <c r="A6" s="211" t="s">
        <v>294</v>
      </c>
      <c r="B6" s="211"/>
      <c r="C6" s="211"/>
      <c r="D6" s="211"/>
      <c r="E6" s="211"/>
      <c r="F6" s="211"/>
      <c r="G6" s="211"/>
      <c r="H6" s="211"/>
      <c r="I6" s="211"/>
      <c r="J6" s="211"/>
      <c r="K6" s="211"/>
      <c r="L6" s="211"/>
      <c r="M6" s="211"/>
    </row>
    <row r="7" spans="1:14" ht="15.75" thickBot="1" x14ac:dyDescent="0.3"/>
    <row r="8" spans="1:14" s="71" customFormat="1" ht="58.5" customHeight="1" thickBot="1" x14ac:dyDescent="0.25">
      <c r="A8" s="245" t="s">
        <v>6</v>
      </c>
      <c r="B8" s="246"/>
      <c r="C8" s="247" t="s">
        <v>205</v>
      </c>
      <c r="D8" s="248"/>
      <c r="E8" s="248"/>
      <c r="F8" s="248"/>
      <c r="G8" s="248"/>
      <c r="H8" s="248"/>
      <c r="I8" s="248"/>
      <c r="J8" s="248"/>
      <c r="K8" s="248"/>
      <c r="L8" s="248"/>
      <c r="M8" s="249"/>
    </row>
    <row r="9" spans="1:14" x14ac:dyDescent="0.25">
      <c r="A9" s="423" t="s">
        <v>117</v>
      </c>
      <c r="B9" s="424"/>
      <c r="C9" s="425" t="s">
        <v>162</v>
      </c>
      <c r="D9" s="425"/>
      <c r="E9" s="425"/>
      <c r="F9" s="425"/>
      <c r="G9" s="425"/>
      <c r="H9" s="425"/>
      <c r="I9" s="425"/>
      <c r="J9" s="425"/>
      <c r="K9" s="425"/>
      <c r="L9" s="425"/>
      <c r="M9" s="426"/>
    </row>
    <row r="10" spans="1:14" ht="15.75" thickBot="1" x14ac:dyDescent="0.3">
      <c r="A10" s="427" t="s">
        <v>163</v>
      </c>
      <c r="B10" s="428"/>
      <c r="C10" s="428"/>
      <c r="D10" s="428"/>
      <c r="E10" s="428"/>
      <c r="F10" s="428"/>
      <c r="G10" s="428"/>
      <c r="H10" s="428"/>
      <c r="I10" s="428"/>
      <c r="J10" s="428"/>
      <c r="K10" s="428"/>
      <c r="L10" s="428"/>
      <c r="M10" s="429"/>
    </row>
    <row r="11" spans="1:14" x14ac:dyDescent="0.25">
      <c r="A11" s="430" t="s">
        <v>118</v>
      </c>
      <c r="B11" s="431"/>
      <c r="C11" s="436" t="s">
        <v>119</v>
      </c>
      <c r="D11" s="436"/>
      <c r="E11" s="436"/>
      <c r="F11" s="436"/>
      <c r="G11" s="436"/>
      <c r="H11" s="437" t="s">
        <v>8</v>
      </c>
      <c r="I11" s="437"/>
      <c r="J11" s="436" t="s">
        <v>120</v>
      </c>
      <c r="K11" s="436"/>
      <c r="L11" s="436"/>
      <c r="M11" s="438"/>
    </row>
    <row r="12" spans="1:14" x14ac:dyDescent="0.25">
      <c r="A12" s="432"/>
      <c r="B12" s="433"/>
      <c r="C12" s="439" t="s">
        <v>121</v>
      </c>
      <c r="D12" s="439"/>
      <c r="E12" s="439"/>
      <c r="F12" s="439"/>
      <c r="G12" s="439"/>
      <c r="H12" s="433" t="s">
        <v>8</v>
      </c>
      <c r="I12" s="433"/>
      <c r="J12" s="441" t="s">
        <v>122</v>
      </c>
      <c r="K12" s="441"/>
      <c r="L12" s="441"/>
      <c r="M12" s="442"/>
    </row>
    <row r="13" spans="1:14" ht="15.75" thickBot="1" x14ac:dyDescent="0.3">
      <c r="A13" s="434"/>
      <c r="B13" s="435"/>
      <c r="C13" s="440"/>
      <c r="D13" s="440"/>
      <c r="E13" s="440"/>
      <c r="F13" s="440"/>
      <c r="G13" s="440"/>
      <c r="H13" s="435" t="s">
        <v>9</v>
      </c>
      <c r="I13" s="435"/>
      <c r="J13" s="443" t="s">
        <v>123</v>
      </c>
      <c r="K13" s="443"/>
      <c r="L13" s="443"/>
      <c r="M13" s="444"/>
    </row>
    <row r="14" spans="1:14" ht="15.75" thickBot="1" x14ac:dyDescent="0.3"/>
    <row r="15" spans="1:14" x14ac:dyDescent="0.25">
      <c r="A15" s="389" t="s">
        <v>124</v>
      </c>
      <c r="B15" s="390"/>
      <c r="C15" s="445" t="str">
        <f>C11</f>
        <v xml:space="preserve">2.1 Instrumentos de Diagnostico Desarrollo Social </v>
      </c>
      <c r="D15" s="445"/>
      <c r="E15" s="445"/>
      <c r="F15" s="445"/>
      <c r="G15" s="445"/>
      <c r="H15" s="445"/>
      <c r="I15" s="75" t="s">
        <v>2</v>
      </c>
      <c r="J15" s="76">
        <v>5</v>
      </c>
      <c r="K15" s="76" t="s">
        <v>125</v>
      </c>
      <c r="L15" s="75" t="s">
        <v>1</v>
      </c>
      <c r="M15" s="77"/>
    </row>
    <row r="16" spans="1:14" ht="15.75" thickBot="1" x14ac:dyDescent="0.3">
      <c r="A16" s="376" t="s">
        <v>126</v>
      </c>
      <c r="B16" s="377"/>
      <c r="C16" s="451" t="str">
        <f>J11</f>
        <v>2.1.1 ¿Con quién vamos a trabajar ?</v>
      </c>
      <c r="D16" s="451"/>
      <c r="E16" s="451"/>
      <c r="F16" s="451"/>
      <c r="G16" s="451"/>
      <c r="H16" s="451"/>
      <c r="I16" s="78" t="s">
        <v>2</v>
      </c>
      <c r="J16" s="79"/>
      <c r="K16" s="79" t="s">
        <v>106</v>
      </c>
      <c r="L16" s="78" t="s">
        <v>1</v>
      </c>
      <c r="M16" s="80"/>
    </row>
    <row r="17" spans="1:13" x14ac:dyDescent="0.25">
      <c r="A17" s="447" t="s">
        <v>29</v>
      </c>
      <c r="B17" s="449" t="s">
        <v>63</v>
      </c>
      <c r="C17" s="449"/>
      <c r="D17" s="449"/>
      <c r="E17" s="449" t="s">
        <v>64</v>
      </c>
      <c r="F17" s="449" t="s">
        <v>3</v>
      </c>
      <c r="G17" s="449"/>
      <c r="H17" s="449"/>
      <c r="I17" s="449" t="s">
        <v>32</v>
      </c>
      <c r="J17" s="449" t="s">
        <v>33</v>
      </c>
      <c r="K17" s="449" t="s">
        <v>4</v>
      </c>
      <c r="L17" s="449" t="s">
        <v>0</v>
      </c>
      <c r="M17" s="452" t="s">
        <v>1</v>
      </c>
    </row>
    <row r="18" spans="1:13" x14ac:dyDescent="0.25">
      <c r="A18" s="448"/>
      <c r="B18" s="450"/>
      <c r="C18" s="450"/>
      <c r="D18" s="450"/>
      <c r="E18" s="450"/>
      <c r="F18" s="450"/>
      <c r="G18" s="450"/>
      <c r="H18" s="450"/>
      <c r="I18" s="450"/>
      <c r="J18" s="450"/>
      <c r="K18" s="450"/>
      <c r="L18" s="450"/>
      <c r="M18" s="453"/>
    </row>
    <row r="19" spans="1:13" ht="30" x14ac:dyDescent="0.25">
      <c r="A19" s="170" t="s">
        <v>127</v>
      </c>
      <c r="B19" s="244" t="s">
        <v>128</v>
      </c>
      <c r="C19" s="244"/>
      <c r="D19" s="244"/>
      <c r="E19" s="88" t="s">
        <v>129</v>
      </c>
      <c r="F19" s="244" t="s">
        <v>130</v>
      </c>
      <c r="G19" s="244"/>
      <c r="H19" s="244"/>
      <c r="I19" s="88" t="s">
        <v>131</v>
      </c>
      <c r="J19" s="88" t="s">
        <v>132</v>
      </c>
      <c r="K19" s="88" t="s">
        <v>133</v>
      </c>
      <c r="L19" s="90"/>
      <c r="M19" s="81"/>
    </row>
    <row r="20" spans="1:13" ht="45.75" thickBot="1" x14ac:dyDescent="0.3">
      <c r="A20" s="171" t="s">
        <v>134</v>
      </c>
      <c r="B20" s="446" t="s">
        <v>135</v>
      </c>
      <c r="C20" s="446"/>
      <c r="D20" s="446"/>
      <c r="E20" s="89" t="s">
        <v>55</v>
      </c>
      <c r="F20" s="446" t="s">
        <v>136</v>
      </c>
      <c r="G20" s="446"/>
      <c r="H20" s="446"/>
      <c r="I20" s="89" t="s">
        <v>131</v>
      </c>
      <c r="J20" s="89" t="s">
        <v>137</v>
      </c>
      <c r="K20" s="89" t="s">
        <v>138</v>
      </c>
      <c r="L20" s="89"/>
      <c r="M20" s="82"/>
    </row>
    <row r="21" spans="1:13" ht="15.75" thickBot="1" x14ac:dyDescent="0.3"/>
    <row r="22" spans="1:13" x14ac:dyDescent="0.25">
      <c r="A22" s="389" t="s">
        <v>139</v>
      </c>
      <c r="B22" s="390"/>
      <c r="C22" s="363" t="str">
        <f>+C12</f>
        <v xml:space="preserve">2.2 Desarrollo Humano (Crecimiento Personal/Comunidad) </v>
      </c>
      <c r="D22" s="363"/>
      <c r="E22" s="363"/>
      <c r="F22" s="363"/>
      <c r="G22" s="363"/>
      <c r="H22" s="363"/>
      <c r="I22" s="75" t="s">
        <v>2</v>
      </c>
      <c r="J22" s="76">
        <v>6</v>
      </c>
      <c r="K22" s="76" t="s">
        <v>125</v>
      </c>
      <c r="L22" s="75" t="s">
        <v>1</v>
      </c>
      <c r="M22" s="77"/>
    </row>
    <row r="23" spans="1:13" ht="15.75" thickBot="1" x14ac:dyDescent="0.3">
      <c r="A23" s="376" t="s">
        <v>126</v>
      </c>
      <c r="B23" s="377"/>
      <c r="C23" s="454" t="str">
        <f>+J12</f>
        <v>2.2.1 ¿Quien soy?</v>
      </c>
      <c r="D23" s="454"/>
      <c r="E23" s="454"/>
      <c r="F23" s="454"/>
      <c r="G23" s="454"/>
      <c r="H23" s="454"/>
      <c r="I23" s="78" t="s">
        <v>2</v>
      </c>
      <c r="J23" s="79"/>
      <c r="K23" s="79" t="s">
        <v>106</v>
      </c>
      <c r="L23" s="78" t="s">
        <v>1</v>
      </c>
      <c r="M23" s="80"/>
    </row>
    <row r="24" spans="1:13" x14ac:dyDescent="0.25">
      <c r="A24" s="447" t="s">
        <v>29</v>
      </c>
      <c r="B24" s="449" t="s">
        <v>63</v>
      </c>
      <c r="C24" s="449"/>
      <c r="D24" s="449"/>
      <c r="E24" s="449" t="s">
        <v>64</v>
      </c>
      <c r="F24" s="449" t="s">
        <v>3</v>
      </c>
      <c r="G24" s="449"/>
      <c r="H24" s="449"/>
      <c r="I24" s="449" t="s">
        <v>32</v>
      </c>
      <c r="J24" s="449" t="s">
        <v>33</v>
      </c>
      <c r="K24" s="449" t="s">
        <v>4</v>
      </c>
      <c r="L24" s="449" t="s">
        <v>0</v>
      </c>
      <c r="M24" s="452" t="s">
        <v>1</v>
      </c>
    </row>
    <row r="25" spans="1:13" x14ac:dyDescent="0.25">
      <c r="A25" s="448"/>
      <c r="B25" s="450"/>
      <c r="C25" s="450"/>
      <c r="D25" s="450"/>
      <c r="E25" s="450"/>
      <c r="F25" s="450"/>
      <c r="G25" s="450"/>
      <c r="H25" s="450"/>
      <c r="I25" s="450"/>
      <c r="J25" s="450"/>
      <c r="K25" s="450"/>
      <c r="L25" s="450"/>
      <c r="M25" s="453"/>
    </row>
    <row r="26" spans="1:13" ht="45" x14ac:dyDescent="0.25">
      <c r="A26" s="168" t="s">
        <v>140</v>
      </c>
      <c r="B26" s="457" t="s">
        <v>141</v>
      </c>
      <c r="C26" s="457"/>
      <c r="D26" s="457"/>
      <c r="E26" s="87" t="s">
        <v>55</v>
      </c>
      <c r="F26" s="458" t="s">
        <v>142</v>
      </c>
      <c r="G26" s="458"/>
      <c r="H26" s="458"/>
      <c r="I26" s="87" t="s">
        <v>115</v>
      </c>
      <c r="J26" s="87">
        <v>2</v>
      </c>
      <c r="K26" s="87" t="s">
        <v>143</v>
      </c>
      <c r="L26" s="87"/>
      <c r="M26" s="83"/>
    </row>
    <row r="27" spans="1:13" ht="60" x14ac:dyDescent="0.25">
      <c r="A27" s="168" t="s">
        <v>144</v>
      </c>
      <c r="B27" s="457" t="s">
        <v>145</v>
      </c>
      <c r="C27" s="457"/>
      <c r="D27" s="457"/>
      <c r="E27" s="87" t="s">
        <v>55</v>
      </c>
      <c r="F27" s="458" t="s">
        <v>142</v>
      </c>
      <c r="G27" s="458"/>
      <c r="H27" s="458"/>
      <c r="I27" s="87" t="s">
        <v>115</v>
      </c>
      <c r="J27" s="87">
        <v>2</v>
      </c>
      <c r="K27" s="87" t="s">
        <v>143</v>
      </c>
      <c r="L27" s="87"/>
      <c r="M27" s="84"/>
    </row>
    <row r="28" spans="1:13" ht="90" x14ac:dyDescent="0.25">
      <c r="A28" s="168" t="s">
        <v>146</v>
      </c>
      <c r="B28" s="457" t="s">
        <v>147</v>
      </c>
      <c r="C28" s="457"/>
      <c r="D28" s="457"/>
      <c r="E28" s="87" t="s">
        <v>55</v>
      </c>
      <c r="F28" s="458" t="s">
        <v>148</v>
      </c>
      <c r="G28" s="458"/>
      <c r="H28" s="458"/>
      <c r="I28" s="87" t="s">
        <v>115</v>
      </c>
      <c r="J28" s="87">
        <v>4</v>
      </c>
      <c r="K28" s="87" t="s">
        <v>149</v>
      </c>
      <c r="L28" s="87" t="s">
        <v>150</v>
      </c>
      <c r="M28" s="84"/>
    </row>
    <row r="29" spans="1:13" ht="30.75" thickBot="1" x14ac:dyDescent="0.3">
      <c r="A29" s="169" t="s">
        <v>151</v>
      </c>
      <c r="B29" s="455" t="s">
        <v>152</v>
      </c>
      <c r="C29" s="455"/>
      <c r="D29" s="455"/>
      <c r="E29" s="86" t="s">
        <v>55</v>
      </c>
      <c r="F29" s="456" t="s">
        <v>142</v>
      </c>
      <c r="G29" s="456"/>
      <c r="H29" s="456"/>
      <c r="I29" s="86" t="s">
        <v>115</v>
      </c>
      <c r="J29" s="86">
        <v>4</v>
      </c>
      <c r="K29" s="86" t="s">
        <v>153</v>
      </c>
      <c r="L29" s="86"/>
      <c r="M29" s="85"/>
    </row>
    <row r="30" spans="1:13" ht="15.75" thickBot="1" x14ac:dyDescent="0.3"/>
    <row r="31" spans="1:13" s="71" customFormat="1" ht="58.5" customHeight="1" thickBot="1" x14ac:dyDescent="0.25">
      <c r="A31" s="245" t="s">
        <v>6</v>
      </c>
      <c r="B31" s="246"/>
      <c r="C31" s="247" t="s">
        <v>75</v>
      </c>
      <c r="D31" s="248"/>
      <c r="E31" s="248"/>
      <c r="F31" s="248"/>
      <c r="G31" s="248"/>
      <c r="H31" s="248"/>
      <c r="I31" s="248"/>
      <c r="J31" s="248"/>
      <c r="K31" s="248"/>
      <c r="L31" s="248"/>
      <c r="M31" s="249"/>
    </row>
    <row r="32" spans="1:13" s="71" customFormat="1" ht="58.5" customHeight="1" thickBot="1" x14ac:dyDescent="0.25">
      <c r="A32" s="400" t="s">
        <v>76</v>
      </c>
      <c r="B32" s="401"/>
      <c r="C32" s="401"/>
      <c r="D32" s="401"/>
      <c r="E32" s="401"/>
      <c r="F32" s="401"/>
      <c r="G32" s="401"/>
      <c r="H32" s="401"/>
      <c r="I32" s="401"/>
      <c r="J32" s="401"/>
      <c r="K32" s="401"/>
      <c r="L32" s="401"/>
      <c r="M32" s="401"/>
    </row>
    <row r="33" spans="1:14" ht="60" customHeight="1" thickBot="1" x14ac:dyDescent="0.3">
      <c r="A33" s="402" t="s">
        <v>7</v>
      </c>
      <c r="B33" s="403"/>
      <c r="C33" s="408" t="s">
        <v>77</v>
      </c>
      <c r="D33" s="409"/>
      <c r="E33" s="409"/>
      <c r="F33" s="409"/>
      <c r="G33" s="409"/>
      <c r="H33" s="412" t="s">
        <v>8</v>
      </c>
      <c r="I33" s="413"/>
      <c r="J33" s="393" t="s">
        <v>78</v>
      </c>
      <c r="K33" s="394"/>
      <c r="L33" s="395" t="s">
        <v>79</v>
      </c>
      <c r="M33" s="396"/>
    </row>
    <row r="34" spans="1:14" ht="69" customHeight="1" thickBot="1" x14ac:dyDescent="0.3">
      <c r="A34" s="404"/>
      <c r="B34" s="405"/>
      <c r="C34" s="410"/>
      <c r="D34" s="411"/>
      <c r="E34" s="411"/>
      <c r="F34" s="411"/>
      <c r="G34" s="411"/>
      <c r="H34" s="391" t="s">
        <v>9</v>
      </c>
      <c r="I34" s="392"/>
      <c r="J34" s="393" t="s">
        <v>80</v>
      </c>
      <c r="K34" s="394"/>
      <c r="L34" s="395" t="s">
        <v>81</v>
      </c>
      <c r="M34" s="396"/>
    </row>
    <row r="35" spans="1:14" ht="64.5" customHeight="1" thickBot="1" x14ac:dyDescent="0.3">
      <c r="A35" s="404"/>
      <c r="B35" s="405"/>
      <c r="C35" s="419" t="s">
        <v>82</v>
      </c>
      <c r="D35" s="420"/>
      <c r="E35" s="420"/>
      <c r="F35" s="420"/>
      <c r="G35" s="420"/>
      <c r="H35" s="412" t="s">
        <v>8</v>
      </c>
      <c r="I35" s="413"/>
      <c r="J35" s="393" t="s">
        <v>83</v>
      </c>
      <c r="K35" s="394"/>
      <c r="L35" s="395" t="s">
        <v>84</v>
      </c>
      <c r="M35" s="396"/>
    </row>
    <row r="36" spans="1:14" ht="71.25" customHeight="1" thickBot="1" x14ac:dyDescent="0.3">
      <c r="A36" s="406"/>
      <c r="B36" s="407"/>
      <c r="C36" s="421"/>
      <c r="D36" s="422"/>
      <c r="E36" s="422"/>
      <c r="F36" s="422"/>
      <c r="G36" s="422"/>
      <c r="H36" s="391" t="s">
        <v>9</v>
      </c>
      <c r="I36" s="392"/>
      <c r="J36" s="393" t="s">
        <v>85</v>
      </c>
      <c r="K36" s="394"/>
      <c r="L36" s="395" t="s">
        <v>86</v>
      </c>
      <c r="M36" s="396"/>
    </row>
    <row r="37" spans="1:14" ht="120.75" customHeight="1" thickBot="1" x14ac:dyDescent="0.3">
      <c r="A37" s="54" t="s">
        <v>87</v>
      </c>
      <c r="B37" s="397" t="s">
        <v>88</v>
      </c>
      <c r="C37" s="398"/>
      <c r="D37" s="398"/>
      <c r="E37" s="398"/>
      <c r="F37" s="398"/>
      <c r="G37" s="399" t="s">
        <v>194</v>
      </c>
      <c r="H37" s="399"/>
      <c r="I37" s="399"/>
      <c r="J37" s="399"/>
      <c r="K37" s="399"/>
      <c r="L37" s="399"/>
      <c r="M37" s="399"/>
    </row>
    <row r="38" spans="1:14" s="70" customFormat="1" ht="31.5" customHeight="1" thickBot="1" x14ac:dyDescent="0.3">
      <c r="A38" s="389" t="s">
        <v>15</v>
      </c>
      <c r="B38" s="390"/>
      <c r="C38" s="363" t="str">
        <f>+C33</f>
        <v>3.1  Dinámicas Organizacionales y de gestión</v>
      </c>
      <c r="D38" s="363"/>
      <c r="E38" s="363"/>
      <c r="F38" s="363"/>
      <c r="G38" s="363"/>
      <c r="H38" s="363"/>
      <c r="I38" s="99" t="s">
        <v>2</v>
      </c>
      <c r="J38" s="55"/>
      <c r="K38" s="56" t="s">
        <v>89</v>
      </c>
      <c r="L38" s="99" t="s">
        <v>1</v>
      </c>
      <c r="M38" s="97"/>
    </row>
    <row r="39" spans="1:14" s="70" customFormat="1" ht="32.1" customHeight="1" thickBot="1" x14ac:dyDescent="0.3">
      <c r="A39" s="414" t="s">
        <v>12</v>
      </c>
      <c r="B39" s="415"/>
      <c r="C39" s="416" t="str">
        <f>+J33</f>
        <v xml:space="preserve">3.1.1 Fortalecimiento de la asociatividad, formalización y bancarización </v>
      </c>
      <c r="D39" s="417"/>
      <c r="E39" s="417"/>
      <c r="F39" s="417"/>
      <c r="G39" s="417"/>
      <c r="H39" s="418"/>
      <c r="I39" s="98" t="s">
        <v>2</v>
      </c>
      <c r="J39" s="58">
        <v>12</v>
      </c>
      <c r="K39" s="59" t="s">
        <v>106</v>
      </c>
      <c r="L39" s="91" t="s">
        <v>1</v>
      </c>
      <c r="M39" s="92"/>
    </row>
    <row r="40" spans="1:14" ht="15" customHeight="1" x14ac:dyDescent="0.25">
      <c r="A40" s="369" t="s">
        <v>29</v>
      </c>
      <c r="B40" s="286" t="s">
        <v>30</v>
      </c>
      <c r="C40" s="287"/>
      <c r="D40" s="288"/>
      <c r="E40" s="267" t="s">
        <v>31</v>
      </c>
      <c r="F40" s="292" t="s">
        <v>3</v>
      </c>
      <c r="G40" s="287"/>
      <c r="H40" s="288"/>
      <c r="I40" s="267" t="s">
        <v>32</v>
      </c>
      <c r="J40" s="267" t="s">
        <v>33</v>
      </c>
      <c r="K40" s="267" t="s">
        <v>4</v>
      </c>
      <c r="L40" s="267" t="s">
        <v>0</v>
      </c>
      <c r="M40" s="269" t="s">
        <v>1</v>
      </c>
    </row>
    <row r="41" spans="1:14" ht="15.75" customHeight="1" thickBot="1" x14ac:dyDescent="0.3">
      <c r="A41" s="370"/>
      <c r="B41" s="289"/>
      <c r="C41" s="290"/>
      <c r="D41" s="291"/>
      <c r="E41" s="268"/>
      <c r="F41" s="293"/>
      <c r="G41" s="290"/>
      <c r="H41" s="291"/>
      <c r="I41" s="268"/>
      <c r="J41" s="268"/>
      <c r="K41" s="268"/>
      <c r="L41" s="268"/>
      <c r="M41" s="270"/>
    </row>
    <row r="42" spans="1:14" s="93" customFormat="1" ht="121.5" customHeight="1" x14ac:dyDescent="0.25">
      <c r="A42" s="167" t="s">
        <v>90</v>
      </c>
      <c r="B42" s="378" t="s">
        <v>195</v>
      </c>
      <c r="C42" s="379"/>
      <c r="D42" s="380"/>
      <c r="E42" s="103" t="s">
        <v>34</v>
      </c>
      <c r="F42" s="349" t="s">
        <v>91</v>
      </c>
      <c r="G42" s="381"/>
      <c r="H42" s="382"/>
      <c r="I42" s="102" t="s">
        <v>32</v>
      </c>
      <c r="J42" s="102">
        <v>1</v>
      </c>
      <c r="K42" s="358" t="s">
        <v>92</v>
      </c>
      <c r="L42" s="358" t="s">
        <v>93</v>
      </c>
      <c r="M42" s="60"/>
    </row>
    <row r="43" spans="1:14" s="94" customFormat="1" ht="106.5" customHeight="1" x14ac:dyDescent="0.25">
      <c r="A43" s="167" t="s">
        <v>94</v>
      </c>
      <c r="B43" s="261" t="s">
        <v>95</v>
      </c>
      <c r="C43" s="262"/>
      <c r="D43" s="263"/>
      <c r="E43" s="103" t="s">
        <v>34</v>
      </c>
      <c r="F43" s="383"/>
      <c r="G43" s="384"/>
      <c r="H43" s="385"/>
      <c r="I43" s="102" t="s">
        <v>32</v>
      </c>
      <c r="J43" s="102">
        <v>1</v>
      </c>
      <c r="K43" s="359"/>
      <c r="L43" s="359"/>
      <c r="M43" s="60"/>
      <c r="N43" s="53"/>
    </row>
    <row r="44" spans="1:14" s="93" customFormat="1" ht="142.5" customHeight="1" x14ac:dyDescent="0.25">
      <c r="A44" s="167" t="s">
        <v>96</v>
      </c>
      <c r="B44" s="261" t="s">
        <v>97</v>
      </c>
      <c r="C44" s="262"/>
      <c r="D44" s="263"/>
      <c r="E44" s="103" t="s">
        <v>34</v>
      </c>
      <c r="F44" s="386"/>
      <c r="G44" s="387"/>
      <c r="H44" s="388"/>
      <c r="I44" s="102" t="s">
        <v>32</v>
      </c>
      <c r="J44" s="102">
        <v>1</v>
      </c>
      <c r="K44" s="360"/>
      <c r="L44" s="360"/>
      <c r="M44" s="60"/>
    </row>
    <row r="45" spans="1:14" ht="15.75" thickBot="1" x14ac:dyDescent="0.3">
      <c r="A45" s="48"/>
      <c r="B45" s="48"/>
      <c r="C45" s="48"/>
      <c r="D45" s="48"/>
      <c r="E45" s="48"/>
      <c r="F45" s="48"/>
      <c r="G45" s="48"/>
      <c r="H45" s="48"/>
      <c r="I45" s="48"/>
      <c r="J45" s="48"/>
      <c r="K45" s="48"/>
      <c r="L45" s="48"/>
      <c r="M45" s="48"/>
    </row>
    <row r="46" spans="1:14" s="70" customFormat="1" ht="26.25" customHeight="1" thickBot="1" x14ac:dyDescent="0.3">
      <c r="A46" s="389" t="s">
        <v>15</v>
      </c>
      <c r="B46" s="390"/>
      <c r="C46" s="363" t="str">
        <f>+C33</f>
        <v>3.1  Dinámicas Organizacionales y de gestión</v>
      </c>
      <c r="D46" s="363"/>
      <c r="E46" s="363"/>
      <c r="F46" s="363"/>
      <c r="G46" s="363"/>
      <c r="H46" s="363"/>
      <c r="I46" s="99" t="s">
        <v>2</v>
      </c>
      <c r="J46" s="55"/>
      <c r="K46" s="56" t="s">
        <v>98</v>
      </c>
      <c r="L46" s="99" t="s">
        <v>1</v>
      </c>
      <c r="M46" s="57"/>
    </row>
    <row r="47" spans="1:14" s="70" customFormat="1" ht="32.1" customHeight="1" thickBot="1" x14ac:dyDescent="0.3">
      <c r="A47" s="376" t="s">
        <v>13</v>
      </c>
      <c r="B47" s="377"/>
      <c r="C47" s="366" t="str">
        <f>+J34</f>
        <v>3.1.2 Fortalecimiento de vínculos comunitarios y sentidos colectivos</v>
      </c>
      <c r="D47" s="367"/>
      <c r="E47" s="367"/>
      <c r="F47" s="367"/>
      <c r="G47" s="367"/>
      <c r="H47" s="368"/>
      <c r="I47" s="98" t="s">
        <v>2</v>
      </c>
      <c r="J47" s="61">
        <v>12</v>
      </c>
      <c r="K47" s="62" t="s">
        <v>106</v>
      </c>
      <c r="L47" s="99" t="s">
        <v>1</v>
      </c>
      <c r="M47" s="95"/>
    </row>
    <row r="48" spans="1:14" ht="15" customHeight="1" x14ac:dyDescent="0.25">
      <c r="A48" s="369" t="s">
        <v>29</v>
      </c>
      <c r="B48" s="286" t="s">
        <v>30</v>
      </c>
      <c r="C48" s="287"/>
      <c r="D48" s="288"/>
      <c r="E48" s="267" t="s">
        <v>31</v>
      </c>
      <c r="F48" s="292" t="s">
        <v>3</v>
      </c>
      <c r="G48" s="287"/>
      <c r="H48" s="288"/>
      <c r="I48" s="267" t="s">
        <v>32</v>
      </c>
      <c r="J48" s="267" t="s">
        <v>33</v>
      </c>
      <c r="K48" s="267" t="s">
        <v>4</v>
      </c>
      <c r="L48" s="267" t="s">
        <v>0</v>
      </c>
      <c r="M48" s="269" t="s">
        <v>1</v>
      </c>
    </row>
    <row r="49" spans="1:287" ht="15.75" customHeight="1" thickBot="1" x14ac:dyDescent="0.3">
      <c r="A49" s="370"/>
      <c r="B49" s="289"/>
      <c r="C49" s="290"/>
      <c r="D49" s="291"/>
      <c r="E49" s="268"/>
      <c r="F49" s="293"/>
      <c r="G49" s="290"/>
      <c r="H49" s="291"/>
      <c r="I49" s="268"/>
      <c r="J49" s="268"/>
      <c r="K49" s="268"/>
      <c r="L49" s="268"/>
      <c r="M49" s="270"/>
    </row>
    <row r="50" spans="1:287" s="93" customFormat="1" ht="123" customHeight="1" x14ac:dyDescent="0.25">
      <c r="A50" s="167" t="s">
        <v>196</v>
      </c>
      <c r="B50" s="355" t="s">
        <v>99</v>
      </c>
      <c r="C50" s="356"/>
      <c r="D50" s="357"/>
      <c r="E50" s="101" t="s">
        <v>100</v>
      </c>
      <c r="F50" s="355" t="s">
        <v>101</v>
      </c>
      <c r="G50" s="371"/>
      <c r="H50" s="372"/>
      <c r="I50" s="102" t="s">
        <v>32</v>
      </c>
      <c r="J50" s="102">
        <v>1</v>
      </c>
      <c r="K50" s="358" t="s">
        <v>102</v>
      </c>
      <c r="L50" s="358" t="s">
        <v>103</v>
      </c>
      <c r="M50" s="63"/>
    </row>
    <row r="51" spans="1:287" s="93" customFormat="1" ht="126.95" customHeight="1" x14ac:dyDescent="0.25">
      <c r="A51" s="167" t="s">
        <v>104</v>
      </c>
      <c r="B51" s="373" t="s">
        <v>105</v>
      </c>
      <c r="C51" s="374"/>
      <c r="D51" s="375"/>
      <c r="E51" s="103" t="s">
        <v>34</v>
      </c>
      <c r="F51" s="360" t="s">
        <v>197</v>
      </c>
      <c r="G51" s="360"/>
      <c r="H51" s="360"/>
      <c r="I51" s="102" t="s">
        <v>32</v>
      </c>
      <c r="J51" s="102">
        <v>1</v>
      </c>
      <c r="K51" s="359"/>
      <c r="L51" s="359"/>
      <c r="M51" s="63"/>
    </row>
    <row r="52" spans="1:287" s="93" customFormat="1" ht="111.95" customHeight="1" x14ac:dyDescent="0.25">
      <c r="A52" s="167" t="s">
        <v>198</v>
      </c>
      <c r="B52" s="373" t="s">
        <v>199</v>
      </c>
      <c r="C52" s="374"/>
      <c r="D52" s="375"/>
      <c r="E52" s="103" t="s">
        <v>116</v>
      </c>
      <c r="F52" s="360" t="s">
        <v>200</v>
      </c>
      <c r="G52" s="360"/>
      <c r="H52" s="360"/>
      <c r="I52" s="102" t="s">
        <v>32</v>
      </c>
      <c r="J52" s="102">
        <v>1</v>
      </c>
      <c r="K52" s="360"/>
      <c r="L52" s="360"/>
      <c r="M52" s="63"/>
    </row>
    <row r="53" spans="1:287" ht="15.6" customHeight="1" thickBot="1" x14ac:dyDescent="0.3">
      <c r="A53" s="64"/>
      <c r="B53" s="65"/>
      <c r="C53" s="65"/>
      <c r="D53" s="65"/>
      <c r="E53" s="64"/>
      <c r="F53" s="64"/>
      <c r="G53" s="64"/>
      <c r="H53" s="64"/>
      <c r="I53" s="64"/>
      <c r="J53" s="64"/>
      <c r="K53" s="64"/>
      <c r="L53" s="64"/>
      <c r="M53" s="66"/>
    </row>
    <row r="54" spans="1:287" ht="34.35" customHeight="1" thickBot="1" x14ac:dyDescent="0.3">
      <c r="A54" s="361" t="s">
        <v>14</v>
      </c>
      <c r="B54" s="362"/>
      <c r="C54" s="363" t="str">
        <f>+C35</f>
        <v>3.2  El artesano emprendedor</v>
      </c>
      <c r="D54" s="363"/>
      <c r="E54" s="363"/>
      <c r="F54" s="363"/>
      <c r="G54" s="363"/>
      <c r="H54" s="363"/>
      <c r="I54" s="67" t="s">
        <v>2</v>
      </c>
      <c r="J54" s="55"/>
      <c r="K54" s="56" t="s">
        <v>98</v>
      </c>
      <c r="L54" s="108" t="s">
        <v>1</v>
      </c>
      <c r="M54" s="68"/>
    </row>
    <row r="55" spans="1:287" ht="41.1" customHeight="1" thickBot="1" x14ac:dyDescent="0.3">
      <c r="A55" s="364" t="s">
        <v>12</v>
      </c>
      <c r="B55" s="365"/>
      <c r="C55" s="366" t="str">
        <f>+J35</f>
        <v>3.2.1 La empresa artesana</v>
      </c>
      <c r="D55" s="367"/>
      <c r="E55" s="367"/>
      <c r="F55" s="367"/>
      <c r="G55" s="367"/>
      <c r="H55" s="368"/>
      <c r="I55" s="69" t="s">
        <v>2</v>
      </c>
      <c r="J55" s="61">
        <v>16</v>
      </c>
      <c r="K55" s="62" t="s">
        <v>106</v>
      </c>
      <c r="L55" s="108" t="s">
        <v>1</v>
      </c>
      <c r="M55" s="96"/>
    </row>
    <row r="56" spans="1:287" ht="15" customHeight="1" x14ac:dyDescent="0.25">
      <c r="A56" s="369" t="s">
        <v>29</v>
      </c>
      <c r="B56" s="286" t="s">
        <v>30</v>
      </c>
      <c r="C56" s="287"/>
      <c r="D56" s="288"/>
      <c r="E56" s="267" t="s">
        <v>31</v>
      </c>
      <c r="F56" s="292" t="s">
        <v>3</v>
      </c>
      <c r="G56" s="287"/>
      <c r="H56" s="288"/>
      <c r="I56" s="267" t="s">
        <v>32</v>
      </c>
      <c r="J56" s="267" t="s">
        <v>33</v>
      </c>
      <c r="K56" s="267" t="s">
        <v>4</v>
      </c>
      <c r="L56" s="267" t="s">
        <v>0</v>
      </c>
      <c r="M56" s="269" t="s">
        <v>1</v>
      </c>
    </row>
    <row r="57" spans="1:287" ht="15.75" customHeight="1" thickBot="1" x14ac:dyDescent="0.3">
      <c r="A57" s="370"/>
      <c r="B57" s="289"/>
      <c r="C57" s="290"/>
      <c r="D57" s="291"/>
      <c r="E57" s="268"/>
      <c r="F57" s="293"/>
      <c r="G57" s="290"/>
      <c r="H57" s="291"/>
      <c r="I57" s="268"/>
      <c r="J57" s="268"/>
      <c r="K57" s="268"/>
      <c r="L57" s="268"/>
      <c r="M57" s="270"/>
    </row>
    <row r="58" spans="1:287" ht="105" customHeight="1" x14ac:dyDescent="0.25">
      <c r="A58" s="166" t="s">
        <v>107</v>
      </c>
      <c r="B58" s="264" t="s">
        <v>108</v>
      </c>
      <c r="C58" s="265"/>
      <c r="D58" s="266"/>
      <c r="E58" s="103" t="s">
        <v>34</v>
      </c>
      <c r="F58" s="349" t="s">
        <v>201</v>
      </c>
      <c r="G58" s="350"/>
      <c r="H58" s="351"/>
      <c r="I58" s="102" t="s">
        <v>32</v>
      </c>
      <c r="J58" s="102">
        <v>1</v>
      </c>
      <c r="K58" s="358" t="s">
        <v>202</v>
      </c>
      <c r="L58" s="358" t="s">
        <v>109</v>
      </c>
      <c r="M58" s="63"/>
    </row>
    <row r="59" spans="1:287" ht="93.75" customHeight="1" x14ac:dyDescent="0.25">
      <c r="A59" s="166" t="s">
        <v>110</v>
      </c>
      <c r="B59" s="264" t="s">
        <v>111</v>
      </c>
      <c r="C59" s="265"/>
      <c r="D59" s="266"/>
      <c r="E59" s="103" t="s">
        <v>34</v>
      </c>
      <c r="F59" s="352"/>
      <c r="G59" s="353"/>
      <c r="H59" s="354"/>
      <c r="I59" s="102" t="s">
        <v>32</v>
      </c>
      <c r="J59" s="102">
        <v>1</v>
      </c>
      <c r="K59" s="359"/>
      <c r="L59" s="359"/>
      <c r="M59" s="63"/>
    </row>
    <row r="60" spans="1:287" ht="96.75" customHeight="1" x14ac:dyDescent="0.25">
      <c r="A60" s="166" t="s">
        <v>112</v>
      </c>
      <c r="B60" s="264" t="s">
        <v>113</v>
      </c>
      <c r="C60" s="265"/>
      <c r="D60" s="266"/>
      <c r="E60" s="103" t="s">
        <v>34</v>
      </c>
      <c r="F60" s="352"/>
      <c r="G60" s="353"/>
      <c r="H60" s="354"/>
      <c r="I60" s="102" t="s">
        <v>32</v>
      </c>
      <c r="J60" s="102">
        <v>1</v>
      </c>
      <c r="K60" s="359"/>
      <c r="L60" s="359"/>
      <c r="M60" s="63"/>
    </row>
    <row r="61" spans="1:287" ht="105.75" customHeight="1" x14ac:dyDescent="0.25">
      <c r="A61" s="166" t="s">
        <v>114</v>
      </c>
      <c r="B61" s="264" t="s">
        <v>203</v>
      </c>
      <c r="C61" s="265"/>
      <c r="D61" s="266"/>
      <c r="E61" s="103" t="s">
        <v>34</v>
      </c>
      <c r="F61" s="355"/>
      <c r="G61" s="356"/>
      <c r="H61" s="357"/>
      <c r="I61" s="102" t="s">
        <v>32</v>
      </c>
      <c r="J61" s="102">
        <v>1</v>
      </c>
      <c r="K61" s="360"/>
      <c r="L61" s="360"/>
      <c r="M61" s="63"/>
      <c r="O61" s="70" t="s">
        <v>204</v>
      </c>
      <c r="P61" s="70"/>
    </row>
    <row r="62" spans="1:287" ht="15.75" thickBot="1" x14ac:dyDescent="0.3"/>
    <row r="63" spans="1:287" ht="21.75" thickBot="1" x14ac:dyDescent="0.3">
      <c r="A63" s="245" t="s">
        <v>6</v>
      </c>
      <c r="B63" s="246"/>
      <c r="C63" s="342" t="s">
        <v>156</v>
      </c>
      <c r="D63" s="343"/>
      <c r="E63" s="343"/>
      <c r="F63" s="343"/>
      <c r="G63" s="343"/>
      <c r="H63" s="343"/>
      <c r="I63" s="343"/>
      <c r="J63" s="343"/>
      <c r="K63" s="343"/>
      <c r="L63" s="343"/>
      <c r="M63" s="344"/>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row>
    <row r="64" spans="1:287" customFormat="1" ht="42.75" customHeight="1" x14ac:dyDescent="0.25">
      <c r="A64" s="345" t="s">
        <v>62</v>
      </c>
      <c r="B64" s="346"/>
      <c r="C64" s="347" t="s">
        <v>69</v>
      </c>
      <c r="D64" s="348"/>
      <c r="E64" s="348"/>
      <c r="F64" s="348"/>
      <c r="G64" s="348"/>
      <c r="H64" s="348"/>
      <c r="I64" s="348"/>
      <c r="J64" s="348"/>
      <c r="K64" s="348"/>
      <c r="L64" s="348"/>
      <c r="M64" s="348"/>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c r="IW64" s="29"/>
      <c r="IX64" s="29"/>
      <c r="IY64" s="29"/>
      <c r="IZ64" s="29"/>
      <c r="JA64" s="29"/>
      <c r="JB64" s="29"/>
      <c r="JC64" s="29"/>
      <c r="JD64" s="29"/>
      <c r="JE64" s="29"/>
      <c r="JF64" s="29"/>
      <c r="JG64" s="29"/>
      <c r="JH64" s="29"/>
      <c r="JI64" s="29"/>
      <c r="JJ64" s="29"/>
      <c r="JK64" s="29"/>
      <c r="JL64" s="29"/>
      <c r="JM64" s="29"/>
      <c r="JN64" s="29"/>
      <c r="JO64" s="29"/>
      <c r="JP64" s="29"/>
      <c r="JQ64" s="29"/>
      <c r="JR64" s="29"/>
      <c r="JS64" s="29"/>
      <c r="JT64" s="29"/>
      <c r="JU64" s="29"/>
      <c r="JV64" s="29"/>
      <c r="JW64" s="29"/>
      <c r="JX64" s="29"/>
      <c r="JY64" s="29"/>
      <c r="JZ64" s="29"/>
      <c r="KA64" s="29"/>
    </row>
    <row r="65" spans="1:287" s="37" customFormat="1" ht="283.5" customHeight="1" x14ac:dyDescent="0.25">
      <c r="A65" s="303" t="s">
        <v>71</v>
      </c>
      <c r="B65" s="304"/>
      <c r="C65" s="304"/>
      <c r="D65" s="304"/>
      <c r="E65" s="304"/>
      <c r="F65" s="304"/>
      <c r="G65" s="304"/>
      <c r="H65" s="304"/>
      <c r="I65" s="304"/>
      <c r="J65" s="304"/>
      <c r="K65" s="304"/>
      <c r="L65" s="304"/>
      <c r="M65" s="305"/>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c r="JI65" s="38"/>
      <c r="JJ65" s="38"/>
      <c r="JK65" s="38"/>
      <c r="JL65" s="38"/>
      <c r="JM65" s="38"/>
      <c r="JN65" s="38"/>
      <c r="JO65" s="38"/>
      <c r="JP65" s="38"/>
      <c r="JQ65" s="38"/>
      <c r="JR65" s="38"/>
      <c r="JS65" s="38"/>
      <c r="JT65" s="38"/>
      <c r="JU65" s="38"/>
      <c r="JV65" s="38"/>
      <c r="JW65" s="38"/>
      <c r="JX65" s="38"/>
      <c r="JY65" s="38"/>
      <c r="JZ65" s="38"/>
      <c r="KA65" s="39"/>
    </row>
    <row r="66" spans="1:287" s="38" customFormat="1" ht="22.5" customHeight="1" thickBot="1" x14ac:dyDescent="0.3">
      <c r="A66" s="49"/>
      <c r="B66" s="44"/>
      <c r="C66" s="44"/>
      <c r="D66" s="44"/>
      <c r="E66" s="44"/>
      <c r="F66" s="44"/>
      <c r="G66" s="44"/>
      <c r="H66" s="44"/>
      <c r="I66" s="44"/>
      <c r="J66" s="44"/>
      <c r="K66" s="44"/>
      <c r="L66" s="44"/>
      <c r="M66" s="44"/>
    </row>
    <row r="67" spans="1:287" s="13" customFormat="1" ht="15.75" customHeight="1" thickBot="1" x14ac:dyDescent="0.3">
      <c r="A67" s="306" t="s">
        <v>7</v>
      </c>
      <c r="B67" s="307"/>
      <c r="C67" s="312" t="s">
        <v>157</v>
      </c>
      <c r="D67" s="313"/>
      <c r="E67" s="313"/>
      <c r="F67" s="313"/>
      <c r="G67" s="314"/>
      <c r="H67" s="318" t="s">
        <v>8</v>
      </c>
      <c r="I67" s="319"/>
      <c r="J67" s="320" t="s">
        <v>70</v>
      </c>
      <c r="K67" s="321"/>
      <c r="L67" s="321"/>
      <c r="M67" s="322"/>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row>
    <row r="68" spans="1:287" s="13" customFormat="1" ht="30.75" customHeight="1" thickBot="1" x14ac:dyDescent="0.3">
      <c r="A68" s="308"/>
      <c r="B68" s="309"/>
      <c r="C68" s="315"/>
      <c r="D68" s="316"/>
      <c r="E68" s="316"/>
      <c r="F68" s="316"/>
      <c r="G68" s="317"/>
      <c r="H68" s="318" t="s">
        <v>9</v>
      </c>
      <c r="I68" s="319"/>
      <c r="J68" s="320" t="s">
        <v>68</v>
      </c>
      <c r="K68" s="321"/>
      <c r="L68" s="321"/>
      <c r="M68" s="322"/>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c r="JK68" s="40"/>
      <c r="JL68" s="40"/>
      <c r="JM68" s="40"/>
      <c r="JN68" s="40"/>
      <c r="JO68" s="40"/>
      <c r="JP68" s="40"/>
      <c r="JQ68" s="40"/>
      <c r="JR68" s="40"/>
      <c r="JS68" s="40"/>
      <c r="JT68" s="40"/>
      <c r="JU68" s="40"/>
      <c r="JV68" s="40"/>
      <c r="JW68" s="40"/>
      <c r="JX68" s="40"/>
      <c r="JY68" s="40"/>
      <c r="JZ68" s="40"/>
      <c r="KA68" s="40"/>
    </row>
    <row r="69" spans="1:287" s="13" customFormat="1" ht="19.5" customHeight="1" x14ac:dyDescent="0.25">
      <c r="A69" s="308"/>
      <c r="B69" s="309"/>
      <c r="C69" s="323" t="s">
        <v>159</v>
      </c>
      <c r="D69" s="324"/>
      <c r="E69" s="324"/>
      <c r="F69" s="324"/>
      <c r="G69" s="324"/>
      <c r="H69" s="329" t="s">
        <v>8</v>
      </c>
      <c r="I69" s="329"/>
      <c r="J69" s="321" t="s">
        <v>164</v>
      </c>
      <c r="K69" s="321"/>
      <c r="L69" s="321"/>
      <c r="M69" s="322"/>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row>
    <row r="70" spans="1:287" s="13" customFormat="1" ht="21.95" customHeight="1" x14ac:dyDescent="0.25">
      <c r="A70" s="308"/>
      <c r="B70" s="309"/>
      <c r="C70" s="325"/>
      <c r="D70" s="326"/>
      <c r="E70" s="326"/>
      <c r="F70" s="326"/>
      <c r="G70" s="326"/>
      <c r="H70" s="330" t="s">
        <v>9</v>
      </c>
      <c r="I70" s="330"/>
      <c r="J70" s="331" t="s">
        <v>165</v>
      </c>
      <c r="K70" s="331"/>
      <c r="L70" s="331"/>
      <c r="M70" s="332"/>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c r="IW70" s="40"/>
      <c r="IX70" s="40"/>
      <c r="IY70" s="40"/>
      <c r="IZ70" s="40"/>
      <c r="JA70" s="40"/>
      <c r="JB70" s="40"/>
      <c r="JC70" s="40"/>
      <c r="JD70" s="40"/>
      <c r="JE70" s="40"/>
      <c r="JF70" s="40"/>
      <c r="JG70" s="40"/>
      <c r="JH70" s="40"/>
      <c r="JI70" s="40"/>
      <c r="JJ70" s="40"/>
      <c r="JK70" s="40"/>
      <c r="JL70" s="40"/>
      <c r="JM70" s="40"/>
      <c r="JN70" s="40"/>
      <c r="JO70" s="40"/>
      <c r="JP70" s="40"/>
      <c r="JQ70" s="40"/>
      <c r="JR70" s="40"/>
      <c r="JS70" s="40"/>
      <c r="JT70" s="40"/>
      <c r="JU70" s="40"/>
      <c r="JV70" s="40"/>
      <c r="JW70" s="40"/>
      <c r="JX70" s="40"/>
      <c r="JY70" s="40"/>
      <c r="JZ70" s="40"/>
      <c r="KA70" s="40"/>
    </row>
    <row r="71" spans="1:287" s="13" customFormat="1" ht="24.75" customHeight="1" thickBot="1" x14ac:dyDescent="0.3">
      <c r="A71" s="308"/>
      <c r="B71" s="309"/>
      <c r="C71" s="325"/>
      <c r="D71" s="326"/>
      <c r="E71" s="326"/>
      <c r="F71" s="326"/>
      <c r="G71" s="326"/>
      <c r="H71" s="333" t="s">
        <v>10</v>
      </c>
      <c r="I71" s="333"/>
      <c r="J71" s="334" t="s">
        <v>166</v>
      </c>
      <c r="K71" s="335"/>
      <c r="L71" s="335"/>
      <c r="M71" s="336"/>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c r="IX71" s="40"/>
      <c r="IY71" s="40"/>
      <c r="IZ71" s="40"/>
      <c r="JA71" s="40"/>
      <c r="JB71" s="40"/>
      <c r="JC71" s="40"/>
      <c r="JD71" s="40"/>
      <c r="JE71" s="40"/>
      <c r="JF71" s="40"/>
      <c r="JG71" s="40"/>
      <c r="JH71" s="40"/>
      <c r="JI71" s="40"/>
      <c r="JJ71" s="40"/>
      <c r="JK71" s="40"/>
      <c r="JL71" s="40"/>
      <c r="JM71" s="40"/>
      <c r="JN71" s="40"/>
      <c r="JO71" s="40"/>
      <c r="JP71" s="40"/>
      <c r="JQ71" s="40"/>
      <c r="JR71" s="40"/>
      <c r="JS71" s="40"/>
      <c r="JT71" s="40"/>
      <c r="JU71" s="40"/>
      <c r="JV71" s="40"/>
      <c r="JW71" s="40"/>
      <c r="JX71" s="40"/>
      <c r="JY71" s="40"/>
      <c r="JZ71" s="40"/>
      <c r="KA71" s="40"/>
    </row>
    <row r="72" spans="1:287" ht="23.25" customHeight="1" thickBot="1" x14ac:dyDescent="0.3">
      <c r="A72" s="310"/>
      <c r="B72" s="311"/>
      <c r="C72" s="327"/>
      <c r="D72" s="328"/>
      <c r="E72" s="328"/>
      <c r="F72" s="328"/>
      <c r="G72" s="328"/>
      <c r="H72" s="337" t="s">
        <v>11</v>
      </c>
      <c r="I72" s="338"/>
      <c r="J72" s="339" t="s">
        <v>167</v>
      </c>
      <c r="K72" s="340"/>
      <c r="L72" s="340"/>
      <c r="M72" s="341"/>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0"/>
      <c r="JS72" s="30"/>
      <c r="JT72" s="30"/>
      <c r="JU72" s="30"/>
      <c r="JV72" s="30"/>
      <c r="JW72" s="30"/>
      <c r="JX72" s="30"/>
      <c r="JY72" s="30"/>
      <c r="JZ72" s="30"/>
      <c r="KA72" s="30"/>
    </row>
    <row r="73" spans="1:287" ht="23.1" customHeight="1" thickBot="1" x14ac:dyDescent="0.3">
      <c r="A73" s="294"/>
      <c r="B73" s="294"/>
      <c r="C73" s="294"/>
      <c r="D73" s="294"/>
      <c r="E73" s="294"/>
      <c r="F73" s="294"/>
      <c r="G73" s="294"/>
      <c r="H73" s="295"/>
      <c r="I73" s="295"/>
      <c r="J73" s="295"/>
      <c r="K73" s="295"/>
      <c r="L73" s="295"/>
      <c r="M73" s="295"/>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0"/>
      <c r="JS73" s="30"/>
      <c r="JT73" s="30"/>
      <c r="JU73" s="30"/>
      <c r="JV73" s="30"/>
      <c r="JW73" s="30"/>
      <c r="JX73" s="30"/>
      <c r="JY73" s="30"/>
      <c r="JZ73" s="30"/>
      <c r="KA73" s="30"/>
    </row>
    <row r="74" spans="1:287" ht="20.25" customHeight="1" thickBot="1" x14ac:dyDescent="0.3">
      <c r="A74" s="9"/>
      <c r="B74" s="9"/>
      <c r="C74" s="9"/>
      <c r="D74" s="9"/>
      <c r="E74" s="9"/>
      <c r="F74" s="9"/>
      <c r="G74" s="9"/>
      <c r="H74" s="9"/>
      <c r="I74" s="9"/>
      <c r="J74" s="9"/>
      <c r="K74" s="9"/>
      <c r="L74" s="9"/>
      <c r="M74" s="9"/>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0"/>
      <c r="JS74" s="30"/>
      <c r="JT74" s="30"/>
      <c r="JU74" s="30"/>
      <c r="JV74" s="30"/>
      <c r="JW74" s="30"/>
      <c r="JX74" s="30"/>
      <c r="JY74" s="30"/>
      <c r="JZ74" s="30"/>
      <c r="KA74" s="30"/>
    </row>
    <row r="75" spans="1:287" ht="36.950000000000003" customHeight="1" thickBot="1" x14ac:dyDescent="0.3">
      <c r="A75" s="296" t="s">
        <v>154</v>
      </c>
      <c r="B75" s="297"/>
      <c r="C75" s="298" t="s">
        <v>35</v>
      </c>
      <c r="D75" s="299"/>
      <c r="E75" s="299"/>
      <c r="F75" s="299"/>
      <c r="G75" s="299"/>
      <c r="H75" s="300"/>
      <c r="I75" s="105" t="s">
        <v>2</v>
      </c>
      <c r="J75" s="301" t="s">
        <v>72</v>
      </c>
      <c r="K75" s="302"/>
      <c r="L75" s="26" t="s">
        <v>1</v>
      </c>
      <c r="M75" s="51"/>
    </row>
    <row r="76" spans="1:287" ht="30" customHeight="1" thickBot="1" x14ac:dyDescent="0.3">
      <c r="A76" s="277" t="s">
        <v>12</v>
      </c>
      <c r="B76" s="278"/>
      <c r="C76" s="279" t="s">
        <v>160</v>
      </c>
      <c r="D76" s="280"/>
      <c r="E76" s="280"/>
      <c r="F76" s="280"/>
      <c r="G76" s="280"/>
      <c r="H76" s="281"/>
      <c r="I76" s="104" t="s">
        <v>2</v>
      </c>
      <c r="J76" s="282"/>
      <c r="K76" s="283"/>
      <c r="L76" s="27" t="s">
        <v>1</v>
      </c>
      <c r="M76" s="28"/>
    </row>
    <row r="77" spans="1:287" ht="15.75" customHeight="1" x14ac:dyDescent="0.25">
      <c r="A77" s="284" t="s">
        <v>29</v>
      </c>
      <c r="B77" s="286" t="s">
        <v>30</v>
      </c>
      <c r="C77" s="287"/>
      <c r="D77" s="288"/>
      <c r="E77" s="267" t="s">
        <v>31</v>
      </c>
      <c r="F77" s="292" t="s">
        <v>3</v>
      </c>
      <c r="G77" s="287"/>
      <c r="H77" s="288"/>
      <c r="I77" s="267" t="s">
        <v>32</v>
      </c>
      <c r="J77" s="267" t="s">
        <v>33</v>
      </c>
      <c r="K77" s="267" t="s">
        <v>4</v>
      </c>
      <c r="L77" s="267" t="s">
        <v>0</v>
      </c>
      <c r="M77" s="269" t="s">
        <v>1</v>
      </c>
    </row>
    <row r="78" spans="1:287" ht="15.75" customHeight="1" thickBot="1" x14ac:dyDescent="0.3">
      <c r="A78" s="285"/>
      <c r="B78" s="289"/>
      <c r="C78" s="290"/>
      <c r="D78" s="291"/>
      <c r="E78" s="268"/>
      <c r="F78" s="293"/>
      <c r="G78" s="290"/>
      <c r="H78" s="291"/>
      <c r="I78" s="268"/>
      <c r="J78" s="268"/>
      <c r="K78" s="268"/>
      <c r="L78" s="268"/>
      <c r="M78" s="270"/>
    </row>
    <row r="79" spans="1:287" s="48" customFormat="1" ht="115.5" customHeight="1" x14ac:dyDescent="0.25">
      <c r="A79" s="165" t="s">
        <v>168</v>
      </c>
      <c r="B79" s="271" t="s">
        <v>169</v>
      </c>
      <c r="C79" s="272"/>
      <c r="D79" s="273"/>
      <c r="E79" s="103" t="s">
        <v>65</v>
      </c>
      <c r="F79" s="271" t="s">
        <v>170</v>
      </c>
      <c r="G79" s="272"/>
      <c r="H79" s="273"/>
      <c r="I79" s="17">
        <f>160/8</f>
        <v>20</v>
      </c>
      <c r="J79" s="107"/>
      <c r="K79" s="107" t="s">
        <v>22</v>
      </c>
      <c r="L79" s="107" t="s">
        <v>24</v>
      </c>
      <c r="M79" s="50"/>
    </row>
    <row r="80" spans="1:287" s="48" customFormat="1" ht="173.25" customHeight="1" x14ac:dyDescent="0.25">
      <c r="A80" s="165" t="s">
        <v>171</v>
      </c>
      <c r="B80" s="274" t="s">
        <v>17</v>
      </c>
      <c r="C80" s="275"/>
      <c r="D80" s="276"/>
      <c r="E80" s="103" t="s">
        <v>66</v>
      </c>
      <c r="F80" s="274" t="s">
        <v>21</v>
      </c>
      <c r="G80" s="275"/>
      <c r="H80" s="276"/>
      <c r="I80" s="17">
        <f>160/8</f>
        <v>20</v>
      </c>
      <c r="J80" s="107"/>
      <c r="K80" s="107" t="s">
        <v>172</v>
      </c>
      <c r="L80" s="107" t="s">
        <v>25</v>
      </c>
      <c r="M80" s="50"/>
    </row>
    <row r="81" spans="1:287" s="48" customFormat="1" ht="132.75" customHeight="1" x14ac:dyDescent="0.25">
      <c r="A81" s="165" t="s">
        <v>173</v>
      </c>
      <c r="B81" s="264" t="s">
        <v>174</v>
      </c>
      <c r="C81" s="265"/>
      <c r="D81" s="266"/>
      <c r="E81" s="103" t="s">
        <v>34</v>
      </c>
      <c r="F81" s="264" t="s">
        <v>175</v>
      </c>
      <c r="G81" s="265"/>
      <c r="H81" s="266"/>
      <c r="I81" s="17">
        <f>160/8</f>
        <v>20</v>
      </c>
      <c r="J81" s="107"/>
      <c r="K81" s="107" t="s">
        <v>23</v>
      </c>
      <c r="L81" s="107" t="s">
        <v>26</v>
      </c>
      <c r="M81" s="50"/>
    </row>
    <row r="82" spans="1:287" ht="46.5" customHeight="1" thickBot="1" x14ac:dyDescent="0.3">
      <c r="A82" s="31"/>
      <c r="B82" s="31"/>
      <c r="C82" s="31"/>
      <c r="D82" s="31"/>
      <c r="E82" s="31"/>
      <c r="F82" s="31"/>
      <c r="G82" s="45"/>
      <c r="H82" s="45"/>
      <c r="I82" s="46"/>
      <c r="J82" s="45"/>
      <c r="K82" s="45"/>
      <c r="L82" s="45"/>
      <c r="M82" s="47"/>
    </row>
    <row r="83" spans="1:287" ht="54" customHeight="1" thickBot="1" x14ac:dyDescent="0.3">
      <c r="A83" s="230" t="s">
        <v>154</v>
      </c>
      <c r="B83" s="231"/>
      <c r="C83" s="232" t="s">
        <v>42</v>
      </c>
      <c r="D83" s="233"/>
      <c r="E83" s="233"/>
      <c r="F83" s="233"/>
      <c r="G83" s="233"/>
      <c r="H83" s="234"/>
      <c r="I83" s="112" t="s">
        <v>2</v>
      </c>
      <c r="J83" s="235" t="s">
        <v>50</v>
      </c>
      <c r="K83" s="236"/>
      <c r="L83" s="2" t="s">
        <v>1</v>
      </c>
      <c r="M83" s="36"/>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0"/>
      <c r="JS83" s="30"/>
      <c r="JT83" s="30"/>
      <c r="JU83" s="30"/>
      <c r="JV83" s="30"/>
      <c r="JW83" s="30"/>
      <c r="JX83" s="30"/>
      <c r="JY83" s="30"/>
      <c r="JZ83" s="30"/>
      <c r="KA83" s="30"/>
    </row>
    <row r="84" spans="1:287" ht="33" customHeight="1" thickBot="1" x14ac:dyDescent="0.3">
      <c r="A84" s="237" t="s">
        <v>13</v>
      </c>
      <c r="B84" s="238"/>
      <c r="C84" s="253" t="s">
        <v>158</v>
      </c>
      <c r="D84" s="254"/>
      <c r="E84" s="254"/>
      <c r="F84" s="254"/>
      <c r="G84" s="254"/>
      <c r="H84" s="255"/>
      <c r="I84" s="1" t="s">
        <v>2</v>
      </c>
      <c r="J84" s="242"/>
      <c r="K84" s="243"/>
      <c r="L84" s="4" t="s">
        <v>1</v>
      </c>
      <c r="M84" s="35"/>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0"/>
      <c r="JS84" s="30"/>
      <c r="JT84" s="30"/>
      <c r="JU84" s="30"/>
      <c r="JV84" s="30"/>
      <c r="JW84" s="30"/>
      <c r="JX84" s="30"/>
      <c r="JY84" s="30"/>
      <c r="JZ84" s="30"/>
      <c r="KA84" s="30"/>
    </row>
    <row r="85" spans="1:287" ht="15.75" customHeight="1" x14ac:dyDescent="0.25">
      <c r="A85" s="220" t="s">
        <v>29</v>
      </c>
      <c r="B85" s="222" t="s">
        <v>30</v>
      </c>
      <c r="C85" s="223"/>
      <c r="D85" s="224"/>
      <c r="E85" s="213" t="s">
        <v>31</v>
      </c>
      <c r="F85" s="228" t="s">
        <v>3</v>
      </c>
      <c r="G85" s="223"/>
      <c r="H85" s="224"/>
      <c r="I85" s="213" t="s">
        <v>45</v>
      </c>
      <c r="J85" s="213" t="s">
        <v>33</v>
      </c>
      <c r="K85" s="213" t="s">
        <v>4</v>
      </c>
      <c r="L85" s="213" t="s">
        <v>0</v>
      </c>
      <c r="M85" s="215" t="s">
        <v>1</v>
      </c>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0"/>
      <c r="JS85" s="30"/>
      <c r="JT85" s="30"/>
      <c r="JU85" s="30"/>
      <c r="JV85" s="30"/>
      <c r="JW85" s="30"/>
      <c r="JX85" s="30"/>
      <c r="JY85" s="30"/>
      <c r="JZ85" s="30"/>
      <c r="KA85" s="30"/>
    </row>
    <row r="86" spans="1:287" ht="15.75" customHeight="1" thickBot="1" x14ac:dyDescent="0.3">
      <c r="A86" s="221"/>
      <c r="B86" s="225"/>
      <c r="C86" s="226"/>
      <c r="D86" s="227"/>
      <c r="E86" s="214"/>
      <c r="F86" s="229"/>
      <c r="G86" s="226"/>
      <c r="H86" s="227"/>
      <c r="I86" s="214"/>
      <c r="J86" s="214"/>
      <c r="K86" s="214"/>
      <c r="L86" s="214"/>
      <c r="M86" s="216"/>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30"/>
      <c r="IZ86" s="30"/>
      <c r="JA86" s="30"/>
      <c r="JB86" s="30"/>
      <c r="JC86" s="30"/>
      <c r="JD86" s="30"/>
      <c r="JE86" s="30"/>
      <c r="JF86" s="30"/>
      <c r="JG86" s="30"/>
      <c r="JH86" s="30"/>
      <c r="JI86" s="30"/>
      <c r="JJ86" s="30"/>
      <c r="JK86" s="30"/>
      <c r="JL86" s="30"/>
      <c r="JM86" s="30"/>
      <c r="JN86" s="30"/>
      <c r="JO86" s="30"/>
      <c r="JP86" s="30"/>
      <c r="JQ86" s="30"/>
      <c r="JR86" s="30"/>
      <c r="JS86" s="30"/>
      <c r="JT86" s="30"/>
      <c r="JU86" s="30"/>
      <c r="JV86" s="30"/>
      <c r="JW86" s="30"/>
      <c r="JX86" s="30"/>
      <c r="JY86" s="30"/>
      <c r="JZ86" s="30"/>
      <c r="KA86" s="30"/>
    </row>
    <row r="87" spans="1:287" s="19" customFormat="1" ht="91.5" hidden="1" customHeight="1" x14ac:dyDescent="0.25">
      <c r="A87" s="17"/>
      <c r="B87" s="261"/>
      <c r="C87" s="262"/>
      <c r="D87" s="263"/>
      <c r="E87" s="106" t="s">
        <v>40</v>
      </c>
      <c r="F87" s="261" t="s">
        <v>41</v>
      </c>
      <c r="G87" s="262"/>
      <c r="H87" s="263"/>
      <c r="I87" s="17">
        <f>40/8</f>
        <v>5</v>
      </c>
      <c r="J87" s="17"/>
      <c r="K87" s="110" t="s">
        <v>43</v>
      </c>
      <c r="L87" s="110" t="s">
        <v>44</v>
      </c>
      <c r="M87" s="18"/>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41"/>
      <c r="JW87" s="41"/>
      <c r="JX87" s="41"/>
      <c r="JY87" s="41"/>
      <c r="JZ87" s="41"/>
      <c r="KA87" s="41"/>
    </row>
    <row r="88" spans="1:287" s="19" customFormat="1" ht="102" customHeight="1" x14ac:dyDescent="0.25">
      <c r="A88" s="110" t="s">
        <v>176</v>
      </c>
      <c r="B88" s="261" t="s">
        <v>177</v>
      </c>
      <c r="C88" s="262"/>
      <c r="D88" s="263"/>
      <c r="E88" s="106" t="s">
        <v>40</v>
      </c>
      <c r="F88" s="261" t="s">
        <v>178</v>
      </c>
      <c r="G88" s="262"/>
      <c r="H88" s="263"/>
      <c r="I88" s="17">
        <f>80/8</f>
        <v>10</v>
      </c>
      <c r="J88" s="17"/>
      <c r="K88" s="110" t="s">
        <v>19</v>
      </c>
      <c r="L88" s="110" t="s">
        <v>44</v>
      </c>
      <c r="M88" s="32"/>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c r="JV88" s="41"/>
      <c r="JW88" s="41"/>
      <c r="JX88" s="41"/>
      <c r="JY88" s="41"/>
      <c r="JZ88" s="41"/>
      <c r="KA88" s="41"/>
    </row>
    <row r="89" spans="1:287" s="19" customFormat="1" ht="98.25" customHeight="1" x14ac:dyDescent="0.25">
      <c r="A89" s="110" t="s">
        <v>179</v>
      </c>
      <c r="B89" s="261" t="s">
        <v>180</v>
      </c>
      <c r="C89" s="262"/>
      <c r="D89" s="263"/>
      <c r="E89" s="106" t="s">
        <v>34</v>
      </c>
      <c r="F89" s="261" t="s">
        <v>18</v>
      </c>
      <c r="G89" s="262"/>
      <c r="H89" s="263"/>
      <c r="I89" s="17">
        <f>40/8</f>
        <v>5</v>
      </c>
      <c r="J89" s="17"/>
      <c r="K89" s="110" t="s">
        <v>20</v>
      </c>
      <c r="L89" s="110" t="s">
        <v>44</v>
      </c>
      <c r="M89" s="32"/>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c r="JV89" s="41"/>
      <c r="JW89" s="41"/>
      <c r="JX89" s="41"/>
      <c r="JY89" s="41"/>
      <c r="JZ89" s="41"/>
      <c r="KA89" s="41"/>
    </row>
    <row r="90" spans="1:287" s="16" customFormat="1" x14ac:dyDescent="0.25">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c r="IW90" s="23"/>
      <c r="IX90" s="23"/>
      <c r="IY90" s="23"/>
      <c r="IZ90" s="23"/>
      <c r="JA90" s="23"/>
      <c r="JB90" s="23"/>
      <c r="JC90" s="23"/>
      <c r="JD90" s="23"/>
      <c r="JE90" s="23"/>
      <c r="JF90" s="23"/>
      <c r="JG90" s="23"/>
      <c r="JH90" s="23"/>
      <c r="JI90" s="23"/>
      <c r="JJ90" s="23"/>
      <c r="JK90" s="23"/>
      <c r="JL90" s="23"/>
      <c r="JM90" s="23"/>
      <c r="JN90" s="23"/>
      <c r="JO90" s="23"/>
      <c r="JP90" s="23"/>
      <c r="JQ90" s="23"/>
      <c r="JR90" s="23"/>
      <c r="JS90" s="23"/>
      <c r="JT90" s="23"/>
      <c r="JU90" s="23"/>
      <c r="JV90" s="23"/>
      <c r="JW90" s="23"/>
      <c r="JX90" s="23"/>
      <c r="JY90" s="23"/>
      <c r="JZ90" s="23"/>
      <c r="KA90" s="23"/>
    </row>
    <row r="91" spans="1:287" ht="36.75" customHeight="1" thickBot="1" x14ac:dyDescent="0.3">
      <c r="A91" s="109"/>
      <c r="B91" s="109"/>
      <c r="C91" s="12"/>
      <c r="D91" s="12"/>
      <c r="E91" s="12"/>
      <c r="F91" s="12"/>
      <c r="G91" s="12"/>
      <c r="H91" s="6"/>
      <c r="I91" s="6"/>
      <c r="J91" s="6"/>
      <c r="K91" s="7"/>
      <c r="L91" s="7"/>
      <c r="M91" s="7"/>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c r="IW91" s="30"/>
      <c r="IX91" s="30"/>
      <c r="IY91" s="30"/>
      <c r="IZ91" s="30"/>
      <c r="JA91" s="30"/>
      <c r="JB91" s="30"/>
      <c r="JC91" s="30"/>
      <c r="JD91" s="30"/>
      <c r="JE91" s="30"/>
      <c r="JF91" s="30"/>
      <c r="JG91" s="30"/>
      <c r="JH91" s="30"/>
      <c r="JI91" s="30"/>
      <c r="JJ91" s="30"/>
      <c r="JK91" s="30"/>
      <c r="JL91" s="30"/>
      <c r="JM91" s="30"/>
      <c r="JN91" s="30"/>
      <c r="JO91" s="30"/>
      <c r="JP91" s="30"/>
      <c r="JQ91" s="30"/>
      <c r="JR91" s="30"/>
      <c r="JS91" s="30"/>
      <c r="JT91" s="30"/>
      <c r="JU91" s="30"/>
      <c r="JV91" s="30"/>
      <c r="JW91" s="30"/>
      <c r="JX91" s="30"/>
      <c r="JY91" s="30"/>
      <c r="JZ91" s="30"/>
      <c r="KA91" s="30"/>
    </row>
    <row r="92" spans="1:287" ht="54" customHeight="1" thickBot="1" x14ac:dyDescent="0.3">
      <c r="A92" s="230" t="s">
        <v>155</v>
      </c>
      <c r="B92" s="231"/>
      <c r="C92" s="232" t="s">
        <v>36</v>
      </c>
      <c r="D92" s="233"/>
      <c r="E92" s="233"/>
      <c r="F92" s="233"/>
      <c r="G92" s="233"/>
      <c r="H92" s="234"/>
      <c r="I92" s="112" t="s">
        <v>2</v>
      </c>
      <c r="J92" s="235" t="s">
        <v>60</v>
      </c>
      <c r="K92" s="236"/>
      <c r="L92" s="2" t="s">
        <v>1</v>
      </c>
      <c r="M92" s="33"/>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row>
    <row r="93" spans="1:287" ht="39.75" customHeight="1" thickBot="1" x14ac:dyDescent="0.3">
      <c r="A93" s="237" t="s">
        <v>12</v>
      </c>
      <c r="B93" s="238"/>
      <c r="C93" s="253" t="s">
        <v>73</v>
      </c>
      <c r="D93" s="254"/>
      <c r="E93" s="254"/>
      <c r="F93" s="254"/>
      <c r="G93" s="254"/>
      <c r="H93" s="255"/>
      <c r="I93" s="1" t="s">
        <v>2</v>
      </c>
      <c r="J93" s="242"/>
      <c r="K93" s="243"/>
      <c r="L93" s="4" t="s">
        <v>1</v>
      </c>
      <c r="M93" s="5"/>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c r="IW93" s="30"/>
      <c r="IX93" s="30"/>
      <c r="IY93" s="30"/>
      <c r="IZ93" s="30"/>
      <c r="JA93" s="30"/>
      <c r="JB93" s="30"/>
      <c r="JC93" s="30"/>
      <c r="JD93" s="30"/>
      <c r="JE93" s="30"/>
      <c r="JF93" s="30"/>
      <c r="JG93" s="30"/>
      <c r="JH93" s="30"/>
      <c r="JI93" s="30"/>
      <c r="JJ93" s="30"/>
      <c r="JK93" s="30"/>
      <c r="JL93" s="30"/>
      <c r="JM93" s="30"/>
      <c r="JN93" s="30"/>
      <c r="JO93" s="30"/>
      <c r="JP93" s="30"/>
      <c r="JQ93" s="30"/>
      <c r="JR93" s="30"/>
      <c r="JS93" s="30"/>
      <c r="JT93" s="30"/>
      <c r="JU93" s="30"/>
      <c r="JV93" s="30"/>
      <c r="JW93" s="30"/>
      <c r="JX93" s="30"/>
      <c r="JY93" s="30"/>
      <c r="JZ93" s="30"/>
      <c r="KA93" s="30"/>
    </row>
    <row r="94" spans="1:287" ht="15.75" customHeight="1" x14ac:dyDescent="0.25">
      <c r="A94" s="220" t="s">
        <v>29</v>
      </c>
      <c r="B94" s="222" t="s">
        <v>30</v>
      </c>
      <c r="C94" s="223"/>
      <c r="D94" s="224"/>
      <c r="E94" s="213" t="s">
        <v>31</v>
      </c>
      <c r="F94" s="228" t="s">
        <v>3</v>
      </c>
      <c r="G94" s="223"/>
      <c r="H94" s="224"/>
      <c r="I94" s="213" t="s">
        <v>45</v>
      </c>
      <c r="J94" s="213" t="s">
        <v>33</v>
      </c>
      <c r="K94" s="213" t="s">
        <v>4</v>
      </c>
      <c r="L94" s="213" t="s">
        <v>0</v>
      </c>
      <c r="M94" s="215" t="s">
        <v>1</v>
      </c>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row>
    <row r="95" spans="1:287" ht="15.75" customHeight="1" x14ac:dyDescent="0.25">
      <c r="A95" s="256"/>
      <c r="B95" s="257"/>
      <c r="C95" s="258"/>
      <c r="D95" s="259"/>
      <c r="E95" s="250"/>
      <c r="F95" s="260"/>
      <c r="G95" s="258"/>
      <c r="H95" s="259"/>
      <c r="I95" s="250"/>
      <c r="J95" s="250"/>
      <c r="K95" s="250"/>
      <c r="L95" s="250"/>
      <c r="M95" s="251"/>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row>
    <row r="96" spans="1:287" s="21" customFormat="1" ht="186.75" customHeight="1" x14ac:dyDescent="0.25">
      <c r="A96" s="110" t="s">
        <v>181</v>
      </c>
      <c r="B96" s="252" t="s">
        <v>182</v>
      </c>
      <c r="C96" s="252"/>
      <c r="D96" s="252"/>
      <c r="E96" s="110" t="s">
        <v>37</v>
      </c>
      <c r="F96" s="252" t="s">
        <v>53</v>
      </c>
      <c r="G96" s="252"/>
      <c r="H96" s="252"/>
      <c r="I96" s="110">
        <f>80/8</f>
        <v>10</v>
      </c>
      <c r="J96" s="110"/>
      <c r="K96" s="110" t="s">
        <v>46</v>
      </c>
      <c r="L96" s="22" t="s">
        <v>38</v>
      </c>
      <c r="M96" s="5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c r="IV96" s="42"/>
      <c r="IW96" s="42"/>
      <c r="IX96" s="42"/>
      <c r="IY96" s="42"/>
      <c r="IZ96" s="42"/>
      <c r="JA96" s="42"/>
      <c r="JB96" s="42"/>
      <c r="JC96" s="42"/>
      <c r="JD96" s="42"/>
      <c r="JE96" s="42"/>
      <c r="JF96" s="42"/>
      <c r="JG96" s="42"/>
      <c r="JH96" s="42"/>
      <c r="JI96" s="42"/>
      <c r="JJ96" s="42"/>
      <c r="JK96" s="42"/>
      <c r="JL96" s="42"/>
      <c r="JM96" s="42"/>
      <c r="JN96" s="42"/>
      <c r="JO96" s="42"/>
      <c r="JP96" s="42"/>
      <c r="JQ96" s="42"/>
      <c r="JR96" s="42"/>
      <c r="JS96" s="42"/>
      <c r="JT96" s="42"/>
      <c r="JU96" s="42"/>
      <c r="JV96" s="42"/>
      <c r="JW96" s="42"/>
      <c r="JX96" s="42"/>
      <c r="JY96" s="42"/>
      <c r="JZ96" s="42"/>
      <c r="KA96" s="42"/>
    </row>
    <row r="97" spans="1:287" s="21" customFormat="1" ht="141.75" customHeight="1" x14ac:dyDescent="0.25">
      <c r="A97" s="110" t="s">
        <v>183</v>
      </c>
      <c r="B97" s="252" t="s">
        <v>184</v>
      </c>
      <c r="C97" s="252"/>
      <c r="D97" s="252"/>
      <c r="E97" s="110" t="s">
        <v>37</v>
      </c>
      <c r="F97" s="252" t="s">
        <v>51</v>
      </c>
      <c r="G97" s="252"/>
      <c r="H97" s="252"/>
      <c r="I97" s="110">
        <f>80/8</f>
        <v>10</v>
      </c>
      <c r="J97" s="110"/>
      <c r="K97" s="110" t="s">
        <v>52</v>
      </c>
      <c r="L97" s="22" t="s">
        <v>38</v>
      </c>
      <c r="M97" s="5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c r="IN97" s="42"/>
      <c r="IO97" s="42"/>
      <c r="IP97" s="42"/>
      <c r="IQ97" s="42"/>
      <c r="IR97" s="42"/>
      <c r="IS97" s="42"/>
      <c r="IT97" s="42"/>
      <c r="IU97" s="42"/>
      <c r="IV97" s="42"/>
      <c r="IW97" s="42"/>
      <c r="IX97" s="42"/>
      <c r="IY97" s="42"/>
      <c r="IZ97" s="42"/>
      <c r="JA97" s="42"/>
      <c r="JB97" s="42"/>
      <c r="JC97" s="42"/>
      <c r="JD97" s="42"/>
      <c r="JE97" s="42"/>
      <c r="JF97" s="42"/>
      <c r="JG97" s="42"/>
      <c r="JH97" s="42"/>
      <c r="JI97" s="42"/>
      <c r="JJ97" s="42"/>
      <c r="JK97" s="42"/>
      <c r="JL97" s="42"/>
      <c r="JM97" s="42"/>
      <c r="JN97" s="42"/>
      <c r="JO97" s="42"/>
      <c r="JP97" s="42"/>
      <c r="JQ97" s="42"/>
      <c r="JR97" s="42"/>
      <c r="JS97" s="42"/>
      <c r="JT97" s="42"/>
      <c r="JU97" s="42"/>
      <c r="JV97" s="42"/>
      <c r="JW97" s="42"/>
      <c r="JX97" s="42"/>
      <c r="JY97" s="42"/>
      <c r="JZ97" s="42"/>
      <c r="KA97" s="42"/>
    </row>
    <row r="98" spans="1:287" s="15" customFormat="1" ht="190.5" customHeight="1" x14ac:dyDescent="0.25">
      <c r="A98" s="110" t="s">
        <v>185</v>
      </c>
      <c r="B98" s="244" t="s">
        <v>186</v>
      </c>
      <c r="C98" s="244"/>
      <c r="D98" s="244"/>
      <c r="E98" s="110" t="s">
        <v>37</v>
      </c>
      <c r="F98" s="244" t="s">
        <v>58</v>
      </c>
      <c r="G98" s="244"/>
      <c r="H98" s="244"/>
      <c r="I98" s="14">
        <f>160/8</f>
        <v>20</v>
      </c>
      <c r="J98" s="14"/>
      <c r="K98" s="100" t="s">
        <v>49</v>
      </c>
      <c r="L98" s="100" t="s">
        <v>38</v>
      </c>
      <c r="M98" s="52"/>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c r="IK98" s="43"/>
      <c r="IL98" s="43"/>
      <c r="IM98" s="43"/>
      <c r="IN98" s="43"/>
      <c r="IO98" s="43"/>
      <c r="IP98" s="43"/>
      <c r="IQ98" s="43"/>
      <c r="IR98" s="43"/>
      <c r="IS98" s="43"/>
      <c r="IT98" s="43"/>
      <c r="IU98" s="43"/>
      <c r="IV98" s="43"/>
      <c r="IW98" s="43"/>
      <c r="IX98" s="43"/>
      <c r="IY98" s="43"/>
      <c r="IZ98" s="43"/>
      <c r="JA98" s="43"/>
      <c r="JB98" s="43"/>
      <c r="JC98" s="43"/>
      <c r="JD98" s="43"/>
      <c r="JE98" s="43"/>
      <c r="JF98" s="43"/>
      <c r="JG98" s="43"/>
      <c r="JH98" s="43"/>
      <c r="JI98" s="43"/>
      <c r="JJ98" s="43"/>
      <c r="JK98" s="43"/>
      <c r="JL98" s="43"/>
      <c r="JM98" s="43"/>
      <c r="JN98" s="43"/>
      <c r="JO98" s="43"/>
      <c r="JP98" s="43"/>
      <c r="JQ98" s="43"/>
      <c r="JR98" s="43"/>
      <c r="JS98" s="43"/>
      <c r="JT98" s="43"/>
      <c r="JU98" s="43"/>
      <c r="JV98" s="43"/>
      <c r="JW98" s="43"/>
      <c r="JX98" s="43"/>
      <c r="JY98" s="43"/>
      <c r="JZ98" s="43"/>
      <c r="KA98" s="43"/>
    </row>
    <row r="99" spans="1:287" s="15" customFormat="1" ht="137.25" customHeight="1" x14ac:dyDescent="0.25">
      <c r="A99" s="110" t="s">
        <v>187</v>
      </c>
      <c r="B99" s="244" t="s">
        <v>188</v>
      </c>
      <c r="C99" s="244"/>
      <c r="D99" s="244"/>
      <c r="E99" s="34" t="s">
        <v>59</v>
      </c>
      <c r="F99" s="244" t="s">
        <v>47</v>
      </c>
      <c r="G99" s="244"/>
      <c r="H99" s="244"/>
      <c r="I99" s="14">
        <f>64/8</f>
        <v>8</v>
      </c>
      <c r="J99" s="14"/>
      <c r="K99" s="100" t="s">
        <v>48</v>
      </c>
      <c r="L99" s="100" t="s">
        <v>27</v>
      </c>
      <c r="M99" s="52"/>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c r="IC99" s="43"/>
      <c r="ID99" s="43"/>
      <c r="IE99" s="43"/>
      <c r="IF99" s="43"/>
      <c r="IG99" s="43"/>
      <c r="IH99" s="43"/>
      <c r="II99" s="43"/>
      <c r="IJ99" s="43"/>
      <c r="IK99" s="43"/>
      <c r="IL99" s="43"/>
      <c r="IM99" s="43"/>
      <c r="IN99" s="43"/>
      <c r="IO99" s="43"/>
      <c r="IP99" s="43"/>
      <c r="IQ99" s="43"/>
      <c r="IR99" s="43"/>
      <c r="IS99" s="43"/>
      <c r="IT99" s="43"/>
      <c r="IU99" s="43"/>
      <c r="IV99" s="43"/>
      <c r="IW99" s="43"/>
      <c r="IX99" s="43"/>
      <c r="IY99" s="43"/>
      <c r="IZ99" s="43"/>
      <c r="JA99" s="43"/>
      <c r="JB99" s="43"/>
      <c r="JC99" s="43"/>
      <c r="JD99" s="43"/>
      <c r="JE99" s="43"/>
      <c r="JF99" s="43"/>
      <c r="JG99" s="43"/>
      <c r="JH99" s="43"/>
      <c r="JI99" s="43"/>
      <c r="JJ99" s="43"/>
      <c r="JK99" s="43"/>
      <c r="JL99" s="43"/>
      <c r="JM99" s="43"/>
      <c r="JN99" s="43"/>
      <c r="JO99" s="43"/>
      <c r="JP99" s="43"/>
      <c r="JQ99" s="43"/>
      <c r="JR99" s="43"/>
      <c r="JS99" s="43"/>
      <c r="JT99" s="43"/>
      <c r="JU99" s="43"/>
      <c r="JV99" s="43"/>
      <c r="JW99" s="43"/>
      <c r="JX99" s="43"/>
      <c r="JY99" s="43"/>
      <c r="JZ99" s="43"/>
      <c r="KA99" s="43"/>
    </row>
    <row r="100" spans="1:287" ht="15.75" thickBot="1" x14ac:dyDescent="0.3"/>
    <row r="101" spans="1:287" ht="19.5" thickBot="1" x14ac:dyDescent="0.3">
      <c r="A101" s="230" t="s">
        <v>189</v>
      </c>
      <c r="B101" s="231"/>
      <c r="C101" s="232" t="s">
        <v>190</v>
      </c>
      <c r="D101" s="233"/>
      <c r="E101" s="233"/>
      <c r="F101" s="233"/>
      <c r="G101" s="233"/>
      <c r="H101" s="234"/>
      <c r="I101" s="112" t="s">
        <v>2</v>
      </c>
      <c r="J101" s="235" t="s">
        <v>50</v>
      </c>
      <c r="K101" s="236"/>
      <c r="L101" s="2" t="s">
        <v>1</v>
      </c>
      <c r="M101" s="3"/>
    </row>
    <row r="102" spans="1:287" ht="19.5" thickBot="1" x14ac:dyDescent="0.3">
      <c r="A102" s="237" t="s">
        <v>13</v>
      </c>
      <c r="B102" s="238"/>
      <c r="C102" s="239" t="s">
        <v>161</v>
      </c>
      <c r="D102" s="240"/>
      <c r="E102" s="240"/>
      <c r="F102" s="240"/>
      <c r="G102" s="240"/>
      <c r="H102" s="241"/>
      <c r="I102" s="1" t="s">
        <v>2</v>
      </c>
      <c r="J102" s="242"/>
      <c r="K102" s="243"/>
      <c r="L102" s="4" t="s">
        <v>1</v>
      </c>
      <c r="M102" s="5"/>
    </row>
    <row r="103" spans="1:287" ht="16.5" thickBot="1" x14ac:dyDescent="0.3">
      <c r="A103" s="9"/>
      <c r="B103" s="9"/>
      <c r="C103" s="9"/>
      <c r="D103" s="9"/>
      <c r="E103" s="9"/>
      <c r="F103" s="9"/>
      <c r="G103" s="9"/>
      <c r="H103" s="9"/>
      <c r="I103" s="9"/>
      <c r="J103" s="9"/>
      <c r="K103" s="9"/>
      <c r="L103" s="9"/>
      <c r="M103" s="9"/>
    </row>
    <row r="104" spans="1:287" x14ac:dyDescent="0.25">
      <c r="A104" s="220" t="s">
        <v>29</v>
      </c>
      <c r="B104" s="222" t="s">
        <v>30</v>
      </c>
      <c r="C104" s="223"/>
      <c r="D104" s="224"/>
      <c r="E104" s="213" t="s">
        <v>31</v>
      </c>
      <c r="F104" s="228" t="s">
        <v>3</v>
      </c>
      <c r="G104" s="223"/>
      <c r="H104" s="224"/>
      <c r="I104" s="213" t="s">
        <v>32</v>
      </c>
      <c r="J104" s="213" t="s">
        <v>33</v>
      </c>
      <c r="K104" s="213" t="s">
        <v>4</v>
      </c>
      <c r="L104" s="213" t="s">
        <v>0</v>
      </c>
      <c r="M104" s="215" t="s">
        <v>1</v>
      </c>
    </row>
    <row r="105" spans="1:287" ht="15.75" thickBot="1" x14ac:dyDescent="0.3">
      <c r="A105" s="221"/>
      <c r="B105" s="225"/>
      <c r="C105" s="226"/>
      <c r="D105" s="227"/>
      <c r="E105" s="214"/>
      <c r="F105" s="229"/>
      <c r="G105" s="226"/>
      <c r="H105" s="227"/>
      <c r="I105" s="214"/>
      <c r="J105" s="214"/>
      <c r="K105" s="214"/>
      <c r="L105" s="214"/>
      <c r="M105" s="216"/>
    </row>
    <row r="106" spans="1:287" ht="126" x14ac:dyDescent="0.25">
      <c r="A106" s="24" t="s">
        <v>191</v>
      </c>
      <c r="B106" s="217" t="s">
        <v>192</v>
      </c>
      <c r="C106" s="218"/>
      <c r="D106" s="219"/>
      <c r="E106" s="11" t="s">
        <v>34</v>
      </c>
      <c r="F106" s="217" t="s">
        <v>193</v>
      </c>
      <c r="G106" s="218"/>
      <c r="H106" s="219"/>
      <c r="I106" s="11">
        <f>64/8</f>
        <v>8</v>
      </c>
      <c r="J106" s="11"/>
      <c r="K106" s="11" t="s">
        <v>54</v>
      </c>
      <c r="L106" s="25" t="s">
        <v>39</v>
      </c>
      <c r="M106" s="10"/>
    </row>
  </sheetData>
  <mergeCells count="242">
    <mergeCell ref="B29:D29"/>
    <mergeCell ref="F29:H29"/>
    <mergeCell ref="I24:I25"/>
    <mergeCell ref="J24:J25"/>
    <mergeCell ref="K24:K25"/>
    <mergeCell ref="L24:L25"/>
    <mergeCell ref="M24:M25"/>
    <mergeCell ref="B27:D27"/>
    <mergeCell ref="F27:H27"/>
    <mergeCell ref="B28:D28"/>
    <mergeCell ref="F28:H28"/>
    <mergeCell ref="B26:D26"/>
    <mergeCell ref="F26:H26"/>
    <mergeCell ref="A22:B22"/>
    <mergeCell ref="C22:H22"/>
    <mergeCell ref="A23:B23"/>
    <mergeCell ref="C23:H23"/>
    <mergeCell ref="A24:A25"/>
    <mergeCell ref="B24:D25"/>
    <mergeCell ref="E24:E25"/>
    <mergeCell ref="F24:H25"/>
    <mergeCell ref="F17:H18"/>
    <mergeCell ref="A16:B16"/>
    <mergeCell ref="C16:H16"/>
    <mergeCell ref="A15:B15"/>
    <mergeCell ref="K17:K18"/>
    <mergeCell ref="L17:L18"/>
    <mergeCell ref="M17:M18"/>
    <mergeCell ref="B19:D19"/>
    <mergeCell ref="F19:H19"/>
    <mergeCell ref="I17:I18"/>
    <mergeCell ref="J17:J18"/>
    <mergeCell ref="C38:H38"/>
    <mergeCell ref="C35:G36"/>
    <mergeCell ref="H35:I35"/>
    <mergeCell ref="J35:K35"/>
    <mergeCell ref="L35:M35"/>
    <mergeCell ref="A38:B38"/>
    <mergeCell ref="A9:B9"/>
    <mergeCell ref="C9:M9"/>
    <mergeCell ref="A10:M10"/>
    <mergeCell ref="A11:B13"/>
    <mergeCell ref="C11:G11"/>
    <mergeCell ref="H11:I11"/>
    <mergeCell ref="J11:M11"/>
    <mergeCell ref="C12:G13"/>
    <mergeCell ref="H12:I12"/>
    <mergeCell ref="J12:M12"/>
    <mergeCell ref="H13:I13"/>
    <mergeCell ref="J13:M13"/>
    <mergeCell ref="C15:H15"/>
    <mergeCell ref="B20:D20"/>
    <mergeCell ref="F20:H20"/>
    <mergeCell ref="A17:A18"/>
    <mergeCell ref="B17:D18"/>
    <mergeCell ref="E17:E18"/>
    <mergeCell ref="A39:B39"/>
    <mergeCell ref="C39:H39"/>
    <mergeCell ref="A40:A41"/>
    <mergeCell ref="B40:D41"/>
    <mergeCell ref="E40:E41"/>
    <mergeCell ref="F40:H41"/>
    <mergeCell ref="I40:I41"/>
    <mergeCell ref="J40:J41"/>
    <mergeCell ref="K40:K41"/>
    <mergeCell ref="H34:I34"/>
    <mergeCell ref="J34:K34"/>
    <mergeCell ref="L34:M34"/>
    <mergeCell ref="B37:F37"/>
    <mergeCell ref="G37:M37"/>
    <mergeCell ref="A31:B31"/>
    <mergeCell ref="C31:M31"/>
    <mergeCell ref="A32:M32"/>
    <mergeCell ref="A33:B36"/>
    <mergeCell ref="C33:G34"/>
    <mergeCell ref="H33:I33"/>
    <mergeCell ref="J33:K33"/>
    <mergeCell ref="L33:M33"/>
    <mergeCell ref="H36:I36"/>
    <mergeCell ref="J36:K36"/>
    <mergeCell ref="L36:M36"/>
    <mergeCell ref="A47:B47"/>
    <mergeCell ref="C47:H47"/>
    <mergeCell ref="A48:A49"/>
    <mergeCell ref="B48:D49"/>
    <mergeCell ref="E48:E49"/>
    <mergeCell ref="F48:H49"/>
    <mergeCell ref="M40:M41"/>
    <mergeCell ref="B42:D42"/>
    <mergeCell ref="F42:H44"/>
    <mergeCell ref="K42:K44"/>
    <mergeCell ref="L42:L44"/>
    <mergeCell ref="B43:D43"/>
    <mergeCell ref="B44:D44"/>
    <mergeCell ref="A46:B46"/>
    <mergeCell ref="C46:H46"/>
    <mergeCell ref="L40:L41"/>
    <mergeCell ref="K50:K52"/>
    <mergeCell ref="L50:L52"/>
    <mergeCell ref="B51:D51"/>
    <mergeCell ref="F51:H51"/>
    <mergeCell ref="I48:I49"/>
    <mergeCell ref="J48:J49"/>
    <mergeCell ref="K48:K49"/>
    <mergeCell ref="L48:L49"/>
    <mergeCell ref="M48:M49"/>
    <mergeCell ref="B52:D52"/>
    <mergeCell ref="F52:H52"/>
    <mergeCell ref="A54:B54"/>
    <mergeCell ref="C54:H54"/>
    <mergeCell ref="A55:B55"/>
    <mergeCell ref="C55:H55"/>
    <mergeCell ref="A56:A57"/>
    <mergeCell ref="B56:D57"/>
    <mergeCell ref="E56:E57"/>
    <mergeCell ref="F56:H57"/>
    <mergeCell ref="B50:D50"/>
    <mergeCell ref="F50:H50"/>
    <mergeCell ref="A63:B63"/>
    <mergeCell ref="C63:M63"/>
    <mergeCell ref="A64:B64"/>
    <mergeCell ref="C64:M64"/>
    <mergeCell ref="I56:I57"/>
    <mergeCell ref="J56:J57"/>
    <mergeCell ref="K56:K57"/>
    <mergeCell ref="L56:L57"/>
    <mergeCell ref="M56:M57"/>
    <mergeCell ref="B60:D60"/>
    <mergeCell ref="B61:D61"/>
    <mergeCell ref="B58:D58"/>
    <mergeCell ref="F58:H61"/>
    <mergeCell ref="K58:K61"/>
    <mergeCell ref="L58:L61"/>
    <mergeCell ref="B59:D59"/>
    <mergeCell ref="A73:B73"/>
    <mergeCell ref="C73:G73"/>
    <mergeCell ref="H73:I73"/>
    <mergeCell ref="J73:M73"/>
    <mergeCell ref="A75:B75"/>
    <mergeCell ref="C75:H75"/>
    <mergeCell ref="J75:K75"/>
    <mergeCell ref="A65:M65"/>
    <mergeCell ref="A67:B72"/>
    <mergeCell ref="C67:G68"/>
    <mergeCell ref="H67:I67"/>
    <mergeCell ref="J67:M67"/>
    <mergeCell ref="H68:I68"/>
    <mergeCell ref="J68:M68"/>
    <mergeCell ref="C69:G72"/>
    <mergeCell ref="H69:I69"/>
    <mergeCell ref="J69:M69"/>
    <mergeCell ref="H70:I70"/>
    <mergeCell ref="J70:M70"/>
    <mergeCell ref="H71:I71"/>
    <mergeCell ref="J71:M71"/>
    <mergeCell ref="H72:I72"/>
    <mergeCell ref="J72:M72"/>
    <mergeCell ref="A76:B76"/>
    <mergeCell ref="C76:H76"/>
    <mergeCell ref="J76:K76"/>
    <mergeCell ref="A77:A78"/>
    <mergeCell ref="B77:D78"/>
    <mergeCell ref="E77:E78"/>
    <mergeCell ref="F77:H78"/>
    <mergeCell ref="I77:I78"/>
    <mergeCell ref="J77:J78"/>
    <mergeCell ref="K77:K78"/>
    <mergeCell ref="B81:D81"/>
    <mergeCell ref="F81:H81"/>
    <mergeCell ref="A83:B83"/>
    <mergeCell ref="C83:H83"/>
    <mergeCell ref="J83:K83"/>
    <mergeCell ref="L77:L78"/>
    <mergeCell ref="M77:M78"/>
    <mergeCell ref="B79:D79"/>
    <mergeCell ref="F79:H79"/>
    <mergeCell ref="B80:D80"/>
    <mergeCell ref="F80:H80"/>
    <mergeCell ref="L85:L86"/>
    <mergeCell ref="M85:M86"/>
    <mergeCell ref="B87:D87"/>
    <mergeCell ref="F87:H87"/>
    <mergeCell ref="B88:D88"/>
    <mergeCell ref="F88:H88"/>
    <mergeCell ref="A84:B84"/>
    <mergeCell ref="C84:H84"/>
    <mergeCell ref="J84:K84"/>
    <mergeCell ref="A85:A86"/>
    <mergeCell ref="B85:D86"/>
    <mergeCell ref="E85:E86"/>
    <mergeCell ref="F85:H86"/>
    <mergeCell ref="I85:I86"/>
    <mergeCell ref="J85:J86"/>
    <mergeCell ref="K85:K86"/>
    <mergeCell ref="F99:H99"/>
    <mergeCell ref="A8:B8"/>
    <mergeCell ref="C8:M8"/>
    <mergeCell ref="L94:L95"/>
    <mergeCell ref="M94:M95"/>
    <mergeCell ref="B96:D96"/>
    <mergeCell ref="F96:H96"/>
    <mergeCell ref="B97:D97"/>
    <mergeCell ref="F97:H97"/>
    <mergeCell ref="A93:B93"/>
    <mergeCell ref="C93:H93"/>
    <mergeCell ref="J93:K93"/>
    <mergeCell ref="A94:A95"/>
    <mergeCell ref="B94:D95"/>
    <mergeCell ref="E94:E95"/>
    <mergeCell ref="F94:H95"/>
    <mergeCell ref="I94:I95"/>
    <mergeCell ref="J94:J95"/>
    <mergeCell ref="K94:K95"/>
    <mergeCell ref="B89:D89"/>
    <mergeCell ref="F89:H89"/>
    <mergeCell ref="A92:B92"/>
    <mergeCell ref="C92:H92"/>
    <mergeCell ref="J92:K92"/>
    <mergeCell ref="A3:M3"/>
    <mergeCell ref="A4:M4"/>
    <mergeCell ref="A5:M5"/>
    <mergeCell ref="A6:M6"/>
    <mergeCell ref="J104:J105"/>
    <mergeCell ref="K104:K105"/>
    <mergeCell ref="L104:L105"/>
    <mergeCell ref="M104:M105"/>
    <mergeCell ref="B106:D106"/>
    <mergeCell ref="F106:H106"/>
    <mergeCell ref="A104:A105"/>
    <mergeCell ref="B104:D105"/>
    <mergeCell ref="E104:E105"/>
    <mergeCell ref="F104:H105"/>
    <mergeCell ref="I104:I105"/>
    <mergeCell ref="A101:B101"/>
    <mergeCell ref="C101:H101"/>
    <mergeCell ref="J101:K101"/>
    <mergeCell ref="A102:B102"/>
    <mergeCell ref="C102:H102"/>
    <mergeCell ref="J102:K102"/>
    <mergeCell ref="B98:D98"/>
    <mergeCell ref="F98:H98"/>
    <mergeCell ref="B99:D9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90" zoomScaleNormal="90" workbookViewId="0">
      <selection activeCell="A2" sqref="A2:K2"/>
    </sheetView>
  </sheetViews>
  <sheetFormatPr baseColWidth="10" defaultRowHeight="15" x14ac:dyDescent="0.25"/>
  <cols>
    <col min="1" max="1" width="7.42578125" customWidth="1"/>
    <col min="2" max="2" width="21.42578125" style="173" customWidth="1"/>
    <col min="5" max="5" width="16" customWidth="1"/>
    <col min="6" max="6" width="34.85546875" customWidth="1"/>
    <col min="7" max="7" width="9.5703125" customWidth="1"/>
    <col min="8" max="8" width="6.140625" style="111" customWidth="1"/>
    <col min="9" max="9" width="10.5703125" customWidth="1"/>
    <col min="10" max="10" width="13.42578125" customWidth="1"/>
    <col min="11" max="11" width="12.28515625" customWidth="1"/>
  </cols>
  <sheetData>
    <row r="1" spans="1:12" ht="33" customHeight="1" x14ac:dyDescent="0.25">
      <c r="A1" s="459" t="s">
        <v>206</v>
      </c>
      <c r="B1" s="459"/>
      <c r="C1" s="459"/>
      <c r="D1" s="459"/>
      <c r="E1" s="459"/>
      <c r="F1" s="459"/>
      <c r="G1" s="459"/>
      <c r="H1" s="459"/>
      <c r="I1" s="459"/>
      <c r="J1" s="459"/>
      <c r="K1" s="459"/>
    </row>
    <row r="2" spans="1:12" ht="18.75" customHeight="1" x14ac:dyDescent="0.25">
      <c r="A2" s="459" t="s">
        <v>266</v>
      </c>
      <c r="B2" s="459"/>
      <c r="C2" s="459"/>
      <c r="D2" s="459"/>
      <c r="E2" s="459"/>
      <c r="F2" s="459"/>
      <c r="G2" s="459"/>
      <c r="H2" s="459"/>
      <c r="I2" s="459"/>
      <c r="J2" s="459"/>
      <c r="K2" s="459"/>
    </row>
    <row r="3" spans="1:12" ht="18.75" customHeight="1" x14ac:dyDescent="0.25">
      <c r="A3" s="459" t="s">
        <v>267</v>
      </c>
      <c r="B3" s="459"/>
      <c r="C3" s="459"/>
      <c r="D3" s="459"/>
      <c r="E3" s="459"/>
      <c r="F3" s="459"/>
      <c r="G3" s="459"/>
      <c r="H3" s="459"/>
      <c r="I3" s="459"/>
      <c r="J3" s="459"/>
      <c r="K3" s="459"/>
    </row>
    <row r="4" spans="1:12" ht="24.75" customHeight="1" x14ac:dyDescent="0.25">
      <c r="A4" s="460" t="s">
        <v>207</v>
      </c>
      <c r="B4" s="460"/>
      <c r="C4" s="460"/>
      <c r="D4" s="460"/>
      <c r="E4" s="460"/>
      <c r="F4" s="460"/>
      <c r="G4" s="460"/>
      <c r="H4" s="460"/>
      <c r="I4" s="460"/>
      <c r="J4" s="460"/>
      <c r="K4" s="460"/>
    </row>
    <row r="5" spans="1:12" ht="15" customHeight="1" x14ac:dyDescent="0.25">
      <c r="A5" s="481"/>
      <c r="B5" s="482" t="s">
        <v>208</v>
      </c>
      <c r="C5" s="483" t="s">
        <v>209</v>
      </c>
      <c r="D5" s="484"/>
      <c r="E5" s="485"/>
      <c r="F5" s="492" t="s">
        <v>210</v>
      </c>
      <c r="G5" s="492" t="s">
        <v>211</v>
      </c>
      <c r="H5" s="492" t="s">
        <v>212</v>
      </c>
      <c r="I5" s="492" t="s">
        <v>213</v>
      </c>
      <c r="J5" s="492" t="s">
        <v>214</v>
      </c>
      <c r="K5" s="174" t="s">
        <v>215</v>
      </c>
    </row>
    <row r="6" spans="1:12" ht="30" customHeight="1" x14ac:dyDescent="0.25">
      <c r="A6" s="481"/>
      <c r="B6" s="482"/>
      <c r="C6" s="486"/>
      <c r="D6" s="487"/>
      <c r="E6" s="488"/>
      <c r="F6" s="492"/>
      <c r="G6" s="492"/>
      <c r="H6" s="492"/>
      <c r="I6" s="492"/>
      <c r="J6" s="492"/>
      <c r="K6" s="174" t="s">
        <v>216</v>
      </c>
    </row>
    <row r="7" spans="1:12" x14ac:dyDescent="0.25">
      <c r="A7" s="481"/>
      <c r="B7" s="482"/>
      <c r="C7" s="489"/>
      <c r="D7" s="490"/>
      <c r="E7" s="491"/>
      <c r="F7" s="492"/>
      <c r="G7" s="492"/>
      <c r="H7" s="492"/>
      <c r="I7" s="492"/>
      <c r="J7" s="492"/>
      <c r="K7" s="174" t="s">
        <v>217</v>
      </c>
    </row>
    <row r="8" spans="1:12" ht="30" customHeight="1" x14ac:dyDescent="0.25">
      <c r="A8" s="522" t="s">
        <v>219</v>
      </c>
      <c r="B8" s="527" t="s">
        <v>127</v>
      </c>
      <c r="C8" s="499" t="s">
        <v>128</v>
      </c>
      <c r="D8" s="500"/>
      <c r="E8" s="501"/>
      <c r="F8" s="113" t="s">
        <v>57</v>
      </c>
      <c r="G8" s="113" t="s">
        <v>74</v>
      </c>
      <c r="H8" s="172">
        <v>5</v>
      </c>
      <c r="I8" s="175">
        <v>2500000</v>
      </c>
      <c r="J8" s="175">
        <f>(H8*I8)</f>
        <v>12500000</v>
      </c>
      <c r="K8" s="175">
        <f t="shared" ref="K8:K39" si="0">+J8</f>
        <v>12500000</v>
      </c>
      <c r="L8" s="8"/>
    </row>
    <row r="9" spans="1:12" ht="30" x14ac:dyDescent="0.25">
      <c r="A9" s="523"/>
      <c r="B9" s="528"/>
      <c r="C9" s="502"/>
      <c r="D9" s="503"/>
      <c r="E9" s="504"/>
      <c r="F9" s="113" t="s">
        <v>222</v>
      </c>
      <c r="G9" s="113" t="s">
        <v>32</v>
      </c>
      <c r="H9" s="172">
        <v>1</v>
      </c>
      <c r="I9" s="175">
        <v>50000</v>
      </c>
      <c r="J9" s="175">
        <f t="shared" ref="J9:J72" si="1">(H9*I9)</f>
        <v>50000</v>
      </c>
      <c r="K9" s="175">
        <f t="shared" si="0"/>
        <v>50000</v>
      </c>
      <c r="L9" s="8"/>
    </row>
    <row r="10" spans="1:12" ht="60" x14ac:dyDescent="0.25">
      <c r="A10" s="523"/>
      <c r="B10" s="528"/>
      <c r="C10" s="502"/>
      <c r="D10" s="503"/>
      <c r="E10" s="504"/>
      <c r="F10" s="113" t="s">
        <v>225</v>
      </c>
      <c r="G10" s="113" t="s">
        <v>218</v>
      </c>
      <c r="H10" s="172">
        <v>1</v>
      </c>
      <c r="I10" s="175">
        <v>172000</v>
      </c>
      <c r="J10" s="175">
        <f t="shared" si="1"/>
        <v>172000</v>
      </c>
      <c r="K10" s="175">
        <f t="shared" si="0"/>
        <v>172000</v>
      </c>
      <c r="L10" s="8"/>
    </row>
    <row r="11" spans="1:12" ht="95.25" customHeight="1" x14ac:dyDescent="0.25">
      <c r="A11" s="523"/>
      <c r="B11" s="529"/>
      <c r="C11" s="505"/>
      <c r="D11" s="506"/>
      <c r="E11" s="507"/>
      <c r="F11" s="113" t="s">
        <v>224</v>
      </c>
      <c r="G11" s="113" t="s">
        <v>223</v>
      </c>
      <c r="H11" s="172">
        <v>14</v>
      </c>
      <c r="I11" s="175">
        <v>80000</v>
      </c>
      <c r="J11" s="175">
        <f t="shared" si="1"/>
        <v>1120000</v>
      </c>
      <c r="K11" s="175">
        <f t="shared" si="0"/>
        <v>1120000</v>
      </c>
      <c r="L11" s="8"/>
    </row>
    <row r="12" spans="1:12" ht="16.5" customHeight="1" x14ac:dyDescent="0.25">
      <c r="A12" s="523"/>
      <c r="B12" s="527" t="s">
        <v>134</v>
      </c>
      <c r="C12" s="545" t="s">
        <v>135</v>
      </c>
      <c r="D12" s="546"/>
      <c r="E12" s="547"/>
      <c r="F12" s="113" t="s">
        <v>222</v>
      </c>
      <c r="G12" s="113" t="s">
        <v>32</v>
      </c>
      <c r="H12" s="172">
        <v>1</v>
      </c>
      <c r="I12" s="175">
        <v>50000</v>
      </c>
      <c r="J12" s="175">
        <f t="shared" si="1"/>
        <v>50000</v>
      </c>
      <c r="K12" s="175">
        <f t="shared" si="0"/>
        <v>50000</v>
      </c>
      <c r="L12" s="8"/>
    </row>
    <row r="13" spans="1:12" ht="60" x14ac:dyDescent="0.25">
      <c r="A13" s="523"/>
      <c r="B13" s="528"/>
      <c r="C13" s="551"/>
      <c r="D13" s="552"/>
      <c r="E13" s="553"/>
      <c r="F13" s="113" t="s">
        <v>225</v>
      </c>
      <c r="G13" s="113" t="s">
        <v>218</v>
      </c>
      <c r="H13" s="172">
        <v>1</v>
      </c>
      <c r="I13" s="175">
        <v>172000</v>
      </c>
      <c r="J13" s="175">
        <f t="shared" si="1"/>
        <v>172000</v>
      </c>
      <c r="K13" s="175">
        <f t="shared" si="0"/>
        <v>172000</v>
      </c>
      <c r="L13" s="8"/>
    </row>
    <row r="14" spans="1:12" ht="30" x14ac:dyDescent="0.25">
      <c r="A14" s="523"/>
      <c r="B14" s="528"/>
      <c r="C14" s="548"/>
      <c r="D14" s="549"/>
      <c r="E14" s="550"/>
      <c r="F14" s="113" t="s">
        <v>226</v>
      </c>
      <c r="G14" s="113" t="s">
        <v>223</v>
      </c>
      <c r="H14" s="172">
        <v>21</v>
      </c>
      <c r="I14" s="175">
        <v>80000</v>
      </c>
      <c r="J14" s="175">
        <f t="shared" si="1"/>
        <v>1680000</v>
      </c>
      <c r="K14" s="175">
        <f t="shared" si="0"/>
        <v>1680000</v>
      </c>
      <c r="L14" s="8"/>
    </row>
    <row r="15" spans="1:12" ht="24.75" customHeight="1" x14ac:dyDescent="0.25">
      <c r="A15" s="523"/>
      <c r="B15" s="479" t="s">
        <v>140</v>
      </c>
      <c r="C15" s="461" t="s">
        <v>141</v>
      </c>
      <c r="D15" s="462"/>
      <c r="E15" s="463"/>
      <c r="F15" s="113" t="s">
        <v>222</v>
      </c>
      <c r="G15" s="113" t="s">
        <v>32</v>
      </c>
      <c r="H15" s="172">
        <v>1</v>
      </c>
      <c r="I15" s="175">
        <v>50000</v>
      </c>
      <c r="J15" s="175">
        <f t="shared" si="1"/>
        <v>50000</v>
      </c>
      <c r="K15" s="175">
        <f t="shared" si="0"/>
        <v>50000</v>
      </c>
      <c r="L15" s="8"/>
    </row>
    <row r="16" spans="1:12" ht="60" x14ac:dyDescent="0.25">
      <c r="A16" s="523"/>
      <c r="B16" s="480"/>
      <c r="C16" s="464"/>
      <c r="D16" s="465"/>
      <c r="E16" s="466"/>
      <c r="F16" s="113" t="s">
        <v>225</v>
      </c>
      <c r="G16" s="113" t="s">
        <v>218</v>
      </c>
      <c r="H16" s="172">
        <v>1</v>
      </c>
      <c r="I16" s="175">
        <v>172000</v>
      </c>
      <c r="J16" s="175">
        <f t="shared" si="1"/>
        <v>172000</v>
      </c>
      <c r="K16" s="175">
        <f t="shared" si="0"/>
        <v>172000</v>
      </c>
      <c r="L16" s="8"/>
    </row>
    <row r="17" spans="1:12" ht="73.5" customHeight="1" x14ac:dyDescent="0.25">
      <c r="A17" s="523"/>
      <c r="B17" s="480"/>
      <c r="C17" s="467"/>
      <c r="D17" s="468"/>
      <c r="E17" s="469"/>
      <c r="F17" s="113" t="s">
        <v>227</v>
      </c>
      <c r="G17" s="113" t="s">
        <v>223</v>
      </c>
      <c r="H17" s="172">
        <v>7</v>
      </c>
      <c r="I17" s="175">
        <v>80000</v>
      </c>
      <c r="J17" s="175">
        <f t="shared" si="1"/>
        <v>560000</v>
      </c>
      <c r="K17" s="175">
        <f t="shared" si="0"/>
        <v>560000</v>
      </c>
      <c r="L17" s="8"/>
    </row>
    <row r="18" spans="1:12" ht="57" customHeight="1" x14ac:dyDescent="0.25">
      <c r="A18" s="523"/>
      <c r="B18" s="479" t="s">
        <v>144</v>
      </c>
      <c r="C18" s="461" t="s">
        <v>145</v>
      </c>
      <c r="D18" s="462"/>
      <c r="E18" s="463"/>
      <c r="F18" s="113" t="s">
        <v>222</v>
      </c>
      <c r="G18" s="113" t="s">
        <v>32</v>
      </c>
      <c r="H18" s="172">
        <v>1</v>
      </c>
      <c r="I18" s="175">
        <v>50000</v>
      </c>
      <c r="J18" s="175">
        <f t="shared" si="1"/>
        <v>50000</v>
      </c>
      <c r="K18" s="175">
        <f t="shared" si="0"/>
        <v>50000</v>
      </c>
      <c r="L18" s="8"/>
    </row>
    <row r="19" spans="1:12" ht="96" customHeight="1" x14ac:dyDescent="0.25">
      <c r="A19" s="523"/>
      <c r="B19" s="480"/>
      <c r="C19" s="467"/>
      <c r="D19" s="468"/>
      <c r="E19" s="469"/>
      <c r="F19" s="113" t="s">
        <v>227</v>
      </c>
      <c r="G19" s="113" t="s">
        <v>223</v>
      </c>
      <c r="H19" s="172">
        <v>7</v>
      </c>
      <c r="I19" s="175">
        <v>80000</v>
      </c>
      <c r="J19" s="175">
        <f t="shared" si="1"/>
        <v>560000</v>
      </c>
      <c r="K19" s="175">
        <f t="shared" si="0"/>
        <v>560000</v>
      </c>
      <c r="L19" s="8"/>
    </row>
    <row r="20" spans="1:12" ht="27" customHeight="1" x14ac:dyDescent="0.25">
      <c r="A20" s="523"/>
      <c r="B20" s="479" t="s">
        <v>146</v>
      </c>
      <c r="C20" s="461" t="s">
        <v>147</v>
      </c>
      <c r="D20" s="462"/>
      <c r="E20" s="463"/>
      <c r="F20" s="113" t="s">
        <v>222</v>
      </c>
      <c r="G20" s="113" t="s">
        <v>32</v>
      </c>
      <c r="H20" s="172">
        <v>1</v>
      </c>
      <c r="I20" s="175">
        <v>50000</v>
      </c>
      <c r="J20" s="175">
        <f t="shared" si="1"/>
        <v>50000</v>
      </c>
      <c r="K20" s="175">
        <f t="shared" si="0"/>
        <v>50000</v>
      </c>
      <c r="L20" s="8"/>
    </row>
    <row r="21" spans="1:12" ht="60" x14ac:dyDescent="0.25">
      <c r="A21" s="523"/>
      <c r="B21" s="480"/>
      <c r="C21" s="464"/>
      <c r="D21" s="465"/>
      <c r="E21" s="466"/>
      <c r="F21" s="113" t="s">
        <v>225</v>
      </c>
      <c r="G21" s="113" t="s">
        <v>218</v>
      </c>
      <c r="H21" s="172">
        <v>1</v>
      </c>
      <c r="I21" s="175">
        <v>172000</v>
      </c>
      <c r="J21" s="175">
        <f t="shared" si="1"/>
        <v>172000</v>
      </c>
      <c r="K21" s="175">
        <f t="shared" si="0"/>
        <v>172000</v>
      </c>
      <c r="L21" s="8"/>
    </row>
    <row r="22" spans="1:12" ht="30" x14ac:dyDescent="0.25">
      <c r="A22" s="523"/>
      <c r="B22" s="480"/>
      <c r="C22" s="467"/>
      <c r="D22" s="468"/>
      <c r="E22" s="469"/>
      <c r="F22" s="113" t="s">
        <v>224</v>
      </c>
      <c r="G22" s="113" t="s">
        <v>223</v>
      </c>
      <c r="H22" s="172">
        <v>14</v>
      </c>
      <c r="I22" s="175">
        <v>80000</v>
      </c>
      <c r="J22" s="175">
        <f t="shared" si="1"/>
        <v>1120000</v>
      </c>
      <c r="K22" s="175">
        <f t="shared" si="0"/>
        <v>1120000</v>
      </c>
      <c r="L22" s="8"/>
    </row>
    <row r="23" spans="1:12" ht="30" customHeight="1" x14ac:dyDescent="0.25">
      <c r="A23" s="523"/>
      <c r="B23" s="479" t="s">
        <v>151</v>
      </c>
      <c r="C23" s="461" t="s">
        <v>297</v>
      </c>
      <c r="D23" s="462"/>
      <c r="E23" s="463"/>
      <c r="F23" s="113" t="s">
        <v>222</v>
      </c>
      <c r="G23" s="113" t="s">
        <v>32</v>
      </c>
      <c r="H23" s="172">
        <v>1</v>
      </c>
      <c r="I23" s="175">
        <v>50000</v>
      </c>
      <c r="J23" s="175">
        <f t="shared" si="1"/>
        <v>50000</v>
      </c>
      <c r="K23" s="175">
        <f t="shared" si="0"/>
        <v>50000</v>
      </c>
      <c r="L23" s="8"/>
    </row>
    <row r="24" spans="1:12" ht="77.25" customHeight="1" x14ac:dyDescent="0.25">
      <c r="A24" s="523"/>
      <c r="B24" s="480"/>
      <c r="C24" s="467"/>
      <c r="D24" s="468"/>
      <c r="E24" s="469"/>
      <c r="F24" s="113" t="s">
        <v>224</v>
      </c>
      <c r="G24" s="113" t="s">
        <v>223</v>
      </c>
      <c r="H24" s="172">
        <v>14</v>
      </c>
      <c r="I24" s="175">
        <v>80000</v>
      </c>
      <c r="J24" s="175">
        <f t="shared" si="1"/>
        <v>1120000</v>
      </c>
      <c r="K24" s="175">
        <f t="shared" si="0"/>
        <v>1120000</v>
      </c>
      <c r="L24" s="8"/>
    </row>
    <row r="25" spans="1:12" ht="22.5" customHeight="1" x14ac:dyDescent="0.25">
      <c r="A25" s="524" t="s">
        <v>220</v>
      </c>
      <c r="B25" s="479" t="s">
        <v>90</v>
      </c>
      <c r="C25" s="470" t="s">
        <v>195</v>
      </c>
      <c r="D25" s="471"/>
      <c r="E25" s="472"/>
      <c r="F25" s="113" t="s">
        <v>57</v>
      </c>
      <c r="G25" s="113" t="s">
        <v>74</v>
      </c>
      <c r="H25" s="172">
        <v>4</v>
      </c>
      <c r="I25" s="175">
        <v>2500000</v>
      </c>
      <c r="J25" s="175">
        <f t="shared" si="1"/>
        <v>10000000</v>
      </c>
      <c r="K25" s="175">
        <f t="shared" si="0"/>
        <v>10000000</v>
      </c>
      <c r="L25" s="8"/>
    </row>
    <row r="26" spans="1:12" ht="29.25" customHeight="1" x14ac:dyDescent="0.25">
      <c r="A26" s="525"/>
      <c r="B26" s="480"/>
      <c r="C26" s="476"/>
      <c r="D26" s="477"/>
      <c r="E26" s="478"/>
      <c r="F26" s="113" t="s">
        <v>222</v>
      </c>
      <c r="G26" s="113" t="s">
        <v>32</v>
      </c>
      <c r="H26" s="172">
        <v>1</v>
      </c>
      <c r="I26" s="175">
        <v>50000</v>
      </c>
      <c r="J26" s="175">
        <f t="shared" si="1"/>
        <v>50000</v>
      </c>
      <c r="K26" s="175">
        <f t="shared" si="0"/>
        <v>50000</v>
      </c>
      <c r="L26" s="8"/>
    </row>
    <row r="27" spans="1:12" ht="50.25" customHeight="1" x14ac:dyDescent="0.25">
      <c r="A27" s="525"/>
      <c r="B27" s="480"/>
      <c r="C27" s="476"/>
      <c r="D27" s="477"/>
      <c r="E27" s="478"/>
      <c r="F27" s="113" t="s">
        <v>225</v>
      </c>
      <c r="G27" s="113" t="s">
        <v>218</v>
      </c>
      <c r="H27" s="172">
        <v>1</v>
      </c>
      <c r="I27" s="175">
        <v>172000</v>
      </c>
      <c r="J27" s="175">
        <f t="shared" si="1"/>
        <v>172000</v>
      </c>
      <c r="K27" s="175">
        <f t="shared" si="0"/>
        <v>172000</v>
      </c>
      <c r="L27" s="8"/>
    </row>
    <row r="28" spans="1:12" ht="38.25" customHeight="1" x14ac:dyDescent="0.25">
      <c r="A28" s="525"/>
      <c r="B28" s="480"/>
      <c r="C28" s="473"/>
      <c r="D28" s="474"/>
      <c r="E28" s="475"/>
      <c r="F28" s="113" t="s">
        <v>227</v>
      </c>
      <c r="G28" s="113" t="s">
        <v>223</v>
      </c>
      <c r="H28" s="172">
        <v>7</v>
      </c>
      <c r="I28" s="175">
        <v>80000</v>
      </c>
      <c r="J28" s="175">
        <f t="shared" si="1"/>
        <v>560000</v>
      </c>
      <c r="K28" s="175">
        <f t="shared" si="0"/>
        <v>560000</v>
      </c>
      <c r="L28" s="8"/>
    </row>
    <row r="29" spans="1:12" ht="15" customHeight="1" x14ac:dyDescent="0.25">
      <c r="A29" s="525"/>
      <c r="B29" s="479" t="s">
        <v>94</v>
      </c>
      <c r="C29" s="470" t="s">
        <v>95</v>
      </c>
      <c r="D29" s="471"/>
      <c r="E29" s="472"/>
      <c r="F29" s="113" t="s">
        <v>222</v>
      </c>
      <c r="G29" s="113" t="s">
        <v>32</v>
      </c>
      <c r="H29" s="172">
        <v>1</v>
      </c>
      <c r="I29" s="175">
        <v>50000</v>
      </c>
      <c r="J29" s="175">
        <f t="shared" si="1"/>
        <v>50000</v>
      </c>
      <c r="K29" s="175">
        <f t="shared" si="0"/>
        <v>50000</v>
      </c>
      <c r="L29" s="8"/>
    </row>
    <row r="30" spans="1:12" ht="111.75" customHeight="1" x14ac:dyDescent="0.25">
      <c r="A30" s="525"/>
      <c r="B30" s="480"/>
      <c r="C30" s="473"/>
      <c r="D30" s="474"/>
      <c r="E30" s="475"/>
      <c r="F30" s="113" t="s">
        <v>227</v>
      </c>
      <c r="G30" s="113" t="s">
        <v>223</v>
      </c>
      <c r="H30" s="172">
        <v>7</v>
      </c>
      <c r="I30" s="175">
        <v>80000</v>
      </c>
      <c r="J30" s="175">
        <f t="shared" si="1"/>
        <v>560000</v>
      </c>
      <c r="K30" s="175">
        <f t="shared" si="0"/>
        <v>560000</v>
      </c>
      <c r="L30" s="8"/>
    </row>
    <row r="31" spans="1:12" ht="94.5" customHeight="1" x14ac:dyDescent="0.25">
      <c r="A31" s="525"/>
      <c r="B31" s="479" t="s">
        <v>96</v>
      </c>
      <c r="C31" s="470" t="s">
        <v>97</v>
      </c>
      <c r="D31" s="471"/>
      <c r="E31" s="472"/>
      <c r="F31" s="113" t="s">
        <v>222</v>
      </c>
      <c r="G31" s="113" t="s">
        <v>32</v>
      </c>
      <c r="H31" s="172">
        <v>1</v>
      </c>
      <c r="I31" s="175">
        <v>50000</v>
      </c>
      <c r="J31" s="175">
        <f t="shared" si="1"/>
        <v>50000</v>
      </c>
      <c r="K31" s="175">
        <f t="shared" si="0"/>
        <v>50000</v>
      </c>
      <c r="L31" s="8"/>
    </row>
    <row r="32" spans="1:12" ht="30" customHeight="1" x14ac:dyDescent="0.25">
      <c r="A32" s="525"/>
      <c r="B32" s="480"/>
      <c r="C32" s="473"/>
      <c r="D32" s="474"/>
      <c r="E32" s="475"/>
      <c r="F32" s="113" t="s">
        <v>227</v>
      </c>
      <c r="G32" s="113" t="s">
        <v>223</v>
      </c>
      <c r="H32" s="172">
        <v>7</v>
      </c>
      <c r="I32" s="175">
        <v>80000</v>
      </c>
      <c r="J32" s="175">
        <f t="shared" si="1"/>
        <v>560000</v>
      </c>
      <c r="K32" s="175">
        <f t="shared" si="0"/>
        <v>560000</v>
      </c>
      <c r="L32" s="8"/>
    </row>
    <row r="33" spans="1:12" ht="32.25" customHeight="1" x14ac:dyDescent="0.25">
      <c r="A33" s="525"/>
      <c r="B33" s="479" t="s">
        <v>196</v>
      </c>
      <c r="C33" s="461" t="s">
        <v>296</v>
      </c>
      <c r="D33" s="462"/>
      <c r="E33" s="463"/>
      <c r="F33" s="113" t="s">
        <v>222</v>
      </c>
      <c r="G33" s="113" t="s">
        <v>32</v>
      </c>
      <c r="H33" s="172">
        <v>1</v>
      </c>
      <c r="I33" s="175">
        <v>50000</v>
      </c>
      <c r="J33" s="175">
        <f t="shared" si="1"/>
        <v>50000</v>
      </c>
      <c r="K33" s="175">
        <f t="shared" si="0"/>
        <v>50000</v>
      </c>
      <c r="L33" s="8"/>
    </row>
    <row r="34" spans="1:12" ht="44.25" customHeight="1" x14ac:dyDescent="0.25">
      <c r="A34" s="525"/>
      <c r="B34" s="480"/>
      <c r="C34" s="464"/>
      <c r="D34" s="465"/>
      <c r="E34" s="466"/>
      <c r="F34" s="113" t="s">
        <v>225</v>
      </c>
      <c r="G34" s="113" t="s">
        <v>218</v>
      </c>
      <c r="H34" s="172">
        <v>1</v>
      </c>
      <c r="I34" s="175">
        <v>172000</v>
      </c>
      <c r="J34" s="175">
        <f t="shared" si="1"/>
        <v>172000</v>
      </c>
      <c r="K34" s="175">
        <f t="shared" si="0"/>
        <v>172000</v>
      </c>
      <c r="L34" s="8"/>
    </row>
    <row r="35" spans="1:12" ht="32.25" customHeight="1" x14ac:dyDescent="0.25">
      <c r="A35" s="525"/>
      <c r="B35" s="480"/>
      <c r="C35" s="467"/>
      <c r="D35" s="468"/>
      <c r="E35" s="469"/>
      <c r="F35" s="113" t="s">
        <v>227</v>
      </c>
      <c r="G35" s="113" t="s">
        <v>223</v>
      </c>
      <c r="H35" s="172">
        <v>7</v>
      </c>
      <c r="I35" s="175">
        <v>80000</v>
      </c>
      <c r="J35" s="175">
        <f t="shared" si="1"/>
        <v>560000</v>
      </c>
      <c r="K35" s="175">
        <f t="shared" si="0"/>
        <v>560000</v>
      </c>
      <c r="L35" s="8"/>
    </row>
    <row r="36" spans="1:12" ht="39" customHeight="1" x14ac:dyDescent="0.25">
      <c r="A36" s="525"/>
      <c r="B36" s="479" t="s">
        <v>104</v>
      </c>
      <c r="C36" s="461" t="s">
        <v>295</v>
      </c>
      <c r="D36" s="462"/>
      <c r="E36" s="463"/>
      <c r="F36" s="113" t="s">
        <v>222</v>
      </c>
      <c r="G36" s="113" t="s">
        <v>32</v>
      </c>
      <c r="H36" s="172">
        <v>1</v>
      </c>
      <c r="I36" s="175">
        <v>50000</v>
      </c>
      <c r="J36" s="175">
        <f t="shared" si="1"/>
        <v>50000</v>
      </c>
      <c r="K36" s="175">
        <f t="shared" si="0"/>
        <v>50000</v>
      </c>
      <c r="L36" s="8"/>
    </row>
    <row r="37" spans="1:12" ht="108.75" customHeight="1" x14ac:dyDescent="0.25">
      <c r="A37" s="525"/>
      <c r="B37" s="480"/>
      <c r="C37" s="467"/>
      <c r="D37" s="468"/>
      <c r="E37" s="469"/>
      <c r="F37" s="113" t="s">
        <v>227</v>
      </c>
      <c r="G37" s="113" t="s">
        <v>223</v>
      </c>
      <c r="H37" s="172">
        <v>7</v>
      </c>
      <c r="I37" s="175">
        <v>80000</v>
      </c>
      <c r="J37" s="175">
        <f t="shared" si="1"/>
        <v>560000</v>
      </c>
      <c r="K37" s="175">
        <f t="shared" si="0"/>
        <v>560000</v>
      </c>
      <c r="L37" s="8"/>
    </row>
    <row r="38" spans="1:12" ht="53.25" customHeight="1" x14ac:dyDescent="0.25">
      <c r="A38" s="525"/>
      <c r="B38" s="479" t="s">
        <v>198</v>
      </c>
      <c r="C38" s="461" t="s">
        <v>298</v>
      </c>
      <c r="D38" s="462"/>
      <c r="E38" s="463"/>
      <c r="F38" s="113" t="s">
        <v>222</v>
      </c>
      <c r="G38" s="113" t="s">
        <v>32</v>
      </c>
      <c r="H38" s="172">
        <v>1</v>
      </c>
      <c r="I38" s="175">
        <v>50000</v>
      </c>
      <c r="J38" s="175">
        <f t="shared" si="1"/>
        <v>50000</v>
      </c>
      <c r="K38" s="175">
        <f t="shared" si="0"/>
        <v>50000</v>
      </c>
      <c r="L38" s="8"/>
    </row>
    <row r="39" spans="1:12" ht="48" customHeight="1" x14ac:dyDescent="0.25">
      <c r="A39" s="525"/>
      <c r="B39" s="480"/>
      <c r="C39" s="467"/>
      <c r="D39" s="468"/>
      <c r="E39" s="469"/>
      <c r="F39" s="113" t="s">
        <v>227</v>
      </c>
      <c r="G39" s="113" t="s">
        <v>223</v>
      </c>
      <c r="H39" s="172">
        <v>7</v>
      </c>
      <c r="I39" s="175">
        <v>80000</v>
      </c>
      <c r="J39" s="175">
        <f t="shared" si="1"/>
        <v>560000</v>
      </c>
      <c r="K39" s="175">
        <f t="shared" si="0"/>
        <v>560000</v>
      </c>
      <c r="L39" s="8"/>
    </row>
    <row r="40" spans="1:12" ht="24.75" customHeight="1" x14ac:dyDescent="0.25">
      <c r="A40" s="525"/>
      <c r="B40" s="527" t="s">
        <v>107</v>
      </c>
      <c r="C40" s="545" t="s">
        <v>108</v>
      </c>
      <c r="D40" s="546"/>
      <c r="E40" s="547"/>
      <c r="F40" s="113" t="s">
        <v>222</v>
      </c>
      <c r="G40" s="113" t="s">
        <v>32</v>
      </c>
      <c r="H40" s="172">
        <v>1</v>
      </c>
      <c r="I40" s="175">
        <v>50000</v>
      </c>
      <c r="J40" s="175">
        <f t="shared" si="1"/>
        <v>50000</v>
      </c>
      <c r="K40" s="175">
        <f t="shared" ref="K40:K71" si="2">+J40</f>
        <v>50000</v>
      </c>
      <c r="L40" s="8"/>
    </row>
    <row r="41" spans="1:12" ht="46.5" customHeight="1" x14ac:dyDescent="0.25">
      <c r="A41" s="525"/>
      <c r="B41" s="528"/>
      <c r="C41" s="551"/>
      <c r="D41" s="552"/>
      <c r="E41" s="553"/>
      <c r="F41" s="113" t="s">
        <v>225</v>
      </c>
      <c r="G41" s="113" t="s">
        <v>218</v>
      </c>
      <c r="H41" s="172">
        <v>1</v>
      </c>
      <c r="I41" s="175">
        <v>172000</v>
      </c>
      <c r="J41" s="175">
        <f t="shared" si="1"/>
        <v>172000</v>
      </c>
      <c r="K41" s="175">
        <f t="shared" si="2"/>
        <v>172000</v>
      </c>
      <c r="L41" s="8"/>
    </row>
    <row r="42" spans="1:12" ht="39" customHeight="1" x14ac:dyDescent="0.25">
      <c r="A42" s="525"/>
      <c r="B42" s="528"/>
      <c r="C42" s="548"/>
      <c r="D42" s="549"/>
      <c r="E42" s="550"/>
      <c r="F42" s="113" t="s">
        <v>227</v>
      </c>
      <c r="G42" s="113" t="s">
        <v>223</v>
      </c>
      <c r="H42" s="172">
        <v>7</v>
      </c>
      <c r="I42" s="175">
        <v>80000</v>
      </c>
      <c r="J42" s="175">
        <f t="shared" si="1"/>
        <v>560000</v>
      </c>
      <c r="K42" s="175">
        <f t="shared" si="2"/>
        <v>560000</v>
      </c>
      <c r="L42" s="8"/>
    </row>
    <row r="43" spans="1:12" ht="16.5" customHeight="1" x14ac:dyDescent="0.25">
      <c r="A43" s="525"/>
      <c r="B43" s="527" t="s">
        <v>110</v>
      </c>
      <c r="C43" s="545" t="s">
        <v>299</v>
      </c>
      <c r="D43" s="546"/>
      <c r="E43" s="547"/>
      <c r="F43" s="113" t="s">
        <v>222</v>
      </c>
      <c r="G43" s="113" t="s">
        <v>32</v>
      </c>
      <c r="H43" s="172">
        <v>1</v>
      </c>
      <c r="I43" s="175">
        <v>50000</v>
      </c>
      <c r="J43" s="175">
        <f t="shared" si="1"/>
        <v>50000</v>
      </c>
      <c r="K43" s="175">
        <f t="shared" si="2"/>
        <v>50000</v>
      </c>
      <c r="L43" s="8"/>
    </row>
    <row r="44" spans="1:12" ht="45" customHeight="1" x14ac:dyDescent="0.25">
      <c r="A44" s="525"/>
      <c r="B44" s="528"/>
      <c r="C44" s="548"/>
      <c r="D44" s="549"/>
      <c r="E44" s="550"/>
      <c r="F44" s="113" t="s">
        <v>227</v>
      </c>
      <c r="G44" s="113" t="s">
        <v>223</v>
      </c>
      <c r="H44" s="172">
        <v>7</v>
      </c>
      <c r="I44" s="175">
        <v>80000</v>
      </c>
      <c r="J44" s="175">
        <f t="shared" si="1"/>
        <v>560000</v>
      </c>
      <c r="K44" s="175">
        <f t="shared" si="2"/>
        <v>560000</v>
      </c>
      <c r="L44" s="8"/>
    </row>
    <row r="45" spans="1:12" ht="18" customHeight="1" x14ac:dyDescent="0.25">
      <c r="A45" s="525"/>
      <c r="B45" s="527" t="s">
        <v>112</v>
      </c>
      <c r="C45" s="545" t="s">
        <v>113</v>
      </c>
      <c r="D45" s="546"/>
      <c r="E45" s="547"/>
      <c r="F45" s="113" t="s">
        <v>222</v>
      </c>
      <c r="G45" s="113" t="s">
        <v>32</v>
      </c>
      <c r="H45" s="172">
        <v>1</v>
      </c>
      <c r="I45" s="175">
        <v>50000</v>
      </c>
      <c r="J45" s="175">
        <f t="shared" si="1"/>
        <v>50000</v>
      </c>
      <c r="K45" s="175">
        <f t="shared" si="2"/>
        <v>50000</v>
      </c>
      <c r="L45" s="8"/>
    </row>
    <row r="46" spans="1:12" ht="48.75" customHeight="1" x14ac:dyDescent="0.25">
      <c r="A46" s="525"/>
      <c r="B46" s="528"/>
      <c r="C46" s="551"/>
      <c r="D46" s="552"/>
      <c r="E46" s="553"/>
      <c r="F46" s="113" t="s">
        <v>225</v>
      </c>
      <c r="G46" s="113" t="s">
        <v>218</v>
      </c>
      <c r="H46" s="172">
        <v>1</v>
      </c>
      <c r="I46" s="175">
        <v>172000</v>
      </c>
      <c r="J46" s="175">
        <f t="shared" si="1"/>
        <v>172000</v>
      </c>
      <c r="K46" s="175">
        <f t="shared" si="2"/>
        <v>172000</v>
      </c>
      <c r="L46" s="8"/>
    </row>
    <row r="47" spans="1:12" ht="33" customHeight="1" x14ac:dyDescent="0.25">
      <c r="A47" s="525"/>
      <c r="B47" s="528"/>
      <c r="C47" s="548"/>
      <c r="D47" s="549"/>
      <c r="E47" s="550"/>
      <c r="F47" s="113" t="s">
        <v>227</v>
      </c>
      <c r="G47" s="113" t="s">
        <v>223</v>
      </c>
      <c r="H47" s="172">
        <v>7</v>
      </c>
      <c r="I47" s="175">
        <v>80000</v>
      </c>
      <c r="J47" s="175">
        <f t="shared" si="1"/>
        <v>560000</v>
      </c>
      <c r="K47" s="175">
        <f t="shared" si="2"/>
        <v>560000</v>
      </c>
      <c r="L47" s="8"/>
    </row>
    <row r="48" spans="1:12" ht="26.25" customHeight="1" x14ac:dyDescent="0.25">
      <c r="A48" s="525"/>
      <c r="B48" s="527" t="s">
        <v>114</v>
      </c>
      <c r="C48" s="545" t="s">
        <v>203</v>
      </c>
      <c r="D48" s="546"/>
      <c r="E48" s="547"/>
      <c r="F48" s="113" t="s">
        <v>222</v>
      </c>
      <c r="G48" s="113" t="s">
        <v>32</v>
      </c>
      <c r="H48" s="172">
        <v>1</v>
      </c>
      <c r="I48" s="175">
        <v>50000</v>
      </c>
      <c r="J48" s="175">
        <f t="shared" si="1"/>
        <v>50000</v>
      </c>
      <c r="K48" s="175">
        <f t="shared" si="2"/>
        <v>50000</v>
      </c>
      <c r="L48" s="8"/>
    </row>
    <row r="49" spans="1:12" ht="72" customHeight="1" x14ac:dyDescent="0.25">
      <c r="A49" s="525"/>
      <c r="B49" s="528"/>
      <c r="C49" s="548"/>
      <c r="D49" s="549"/>
      <c r="E49" s="550"/>
      <c r="F49" s="113" t="s">
        <v>227</v>
      </c>
      <c r="G49" s="113" t="s">
        <v>223</v>
      </c>
      <c r="H49" s="172">
        <v>7</v>
      </c>
      <c r="I49" s="175">
        <v>80000</v>
      </c>
      <c r="J49" s="175">
        <f t="shared" si="1"/>
        <v>560000</v>
      </c>
      <c r="K49" s="175">
        <f t="shared" si="2"/>
        <v>560000</v>
      </c>
      <c r="L49" s="8"/>
    </row>
    <row r="50" spans="1:12" ht="15" customHeight="1" x14ac:dyDescent="0.25">
      <c r="A50" s="519" t="s">
        <v>221</v>
      </c>
      <c r="B50" s="527" t="s">
        <v>168</v>
      </c>
      <c r="C50" s="530" t="s">
        <v>228</v>
      </c>
      <c r="D50" s="531"/>
      <c r="E50" s="532"/>
      <c r="F50" s="113" t="s">
        <v>229</v>
      </c>
      <c r="G50" s="113" t="s">
        <v>74</v>
      </c>
      <c r="H50" s="172">
        <v>1</v>
      </c>
      <c r="I50" s="175">
        <v>5000000</v>
      </c>
      <c r="J50" s="175">
        <f t="shared" si="1"/>
        <v>5000000</v>
      </c>
      <c r="K50" s="175">
        <f t="shared" si="2"/>
        <v>5000000</v>
      </c>
      <c r="L50" s="8"/>
    </row>
    <row r="51" spans="1:12" ht="30" x14ac:dyDescent="0.25">
      <c r="A51" s="520"/>
      <c r="B51" s="528"/>
      <c r="C51" s="533"/>
      <c r="D51" s="534"/>
      <c r="E51" s="535"/>
      <c r="F51" s="113" t="s">
        <v>261</v>
      </c>
      <c r="G51" s="113" t="s">
        <v>74</v>
      </c>
      <c r="H51" s="172">
        <v>1</v>
      </c>
      <c r="I51" s="175">
        <v>15000000</v>
      </c>
      <c r="J51" s="175">
        <f t="shared" si="1"/>
        <v>15000000</v>
      </c>
      <c r="K51" s="175">
        <f t="shared" si="2"/>
        <v>15000000</v>
      </c>
      <c r="L51" s="8"/>
    </row>
    <row r="52" spans="1:12" x14ac:dyDescent="0.25">
      <c r="A52" s="520"/>
      <c r="B52" s="528"/>
      <c r="C52" s="533"/>
      <c r="D52" s="534"/>
      <c r="E52" s="535"/>
      <c r="F52" s="116" t="s">
        <v>56</v>
      </c>
      <c r="G52" s="113" t="s">
        <v>32</v>
      </c>
      <c r="H52" s="172">
        <v>1</v>
      </c>
      <c r="I52" s="175">
        <v>1000000</v>
      </c>
      <c r="J52" s="175">
        <f t="shared" si="1"/>
        <v>1000000</v>
      </c>
      <c r="K52" s="175">
        <f t="shared" si="2"/>
        <v>1000000</v>
      </c>
      <c r="L52" s="8"/>
    </row>
    <row r="53" spans="1:12" ht="60" x14ac:dyDescent="0.25">
      <c r="A53" s="520"/>
      <c r="B53" s="528"/>
      <c r="C53" s="533"/>
      <c r="D53" s="534"/>
      <c r="E53" s="535"/>
      <c r="F53" s="113" t="s">
        <v>262</v>
      </c>
      <c r="G53" s="113" t="s">
        <v>218</v>
      </c>
      <c r="H53" s="172">
        <v>2</v>
      </c>
      <c r="I53" s="175">
        <v>108000</v>
      </c>
      <c r="J53" s="175">
        <f t="shared" si="1"/>
        <v>216000</v>
      </c>
      <c r="K53" s="175">
        <f t="shared" si="2"/>
        <v>216000</v>
      </c>
      <c r="L53" s="8"/>
    </row>
    <row r="54" spans="1:12" ht="30" x14ac:dyDescent="0.25">
      <c r="A54" s="520"/>
      <c r="B54" s="528"/>
      <c r="C54" s="533"/>
      <c r="D54" s="534"/>
      <c r="E54" s="535"/>
      <c r="F54" s="113" t="s">
        <v>264</v>
      </c>
      <c r="G54" s="113" t="s">
        <v>223</v>
      </c>
      <c r="H54" s="172">
        <v>12</v>
      </c>
      <c r="I54" s="175">
        <v>80000</v>
      </c>
      <c r="J54" s="175">
        <f t="shared" si="1"/>
        <v>960000</v>
      </c>
      <c r="K54" s="175">
        <f t="shared" si="2"/>
        <v>960000</v>
      </c>
      <c r="L54" s="8"/>
    </row>
    <row r="55" spans="1:12" ht="30" x14ac:dyDescent="0.25">
      <c r="A55" s="520"/>
      <c r="B55" s="528"/>
      <c r="C55" s="533"/>
      <c r="D55" s="534"/>
      <c r="E55" s="535"/>
      <c r="F55" s="113" t="s">
        <v>263</v>
      </c>
      <c r="G55" s="113" t="s">
        <v>218</v>
      </c>
      <c r="H55" s="172">
        <v>2</v>
      </c>
      <c r="I55" s="175">
        <v>34000</v>
      </c>
      <c r="J55" s="175">
        <f t="shared" si="1"/>
        <v>68000</v>
      </c>
      <c r="K55" s="175">
        <f t="shared" si="2"/>
        <v>68000</v>
      </c>
      <c r="L55" s="8"/>
    </row>
    <row r="56" spans="1:12" ht="30" x14ac:dyDescent="0.25">
      <c r="A56" s="520"/>
      <c r="B56" s="528"/>
      <c r="C56" s="536"/>
      <c r="D56" s="537"/>
      <c r="E56" s="538"/>
      <c r="F56" s="113" t="s">
        <v>265</v>
      </c>
      <c r="G56" s="113" t="s">
        <v>223</v>
      </c>
      <c r="H56" s="172">
        <v>10</v>
      </c>
      <c r="I56" s="175">
        <v>80000</v>
      </c>
      <c r="J56" s="175">
        <f t="shared" si="1"/>
        <v>800000</v>
      </c>
      <c r="K56" s="175">
        <f t="shared" si="2"/>
        <v>800000</v>
      </c>
      <c r="L56" s="8"/>
    </row>
    <row r="57" spans="1:12" ht="15" customHeight="1" x14ac:dyDescent="0.25">
      <c r="A57" s="520"/>
      <c r="B57" s="526" t="s">
        <v>171</v>
      </c>
      <c r="C57" s="539" t="s">
        <v>17</v>
      </c>
      <c r="D57" s="540"/>
      <c r="E57" s="541"/>
      <c r="F57" s="113" t="s">
        <v>271</v>
      </c>
      <c r="G57" s="113" t="s">
        <v>74</v>
      </c>
      <c r="H57" s="172">
        <v>1</v>
      </c>
      <c r="I57" s="175">
        <v>5000000</v>
      </c>
      <c r="J57" s="175">
        <f t="shared" si="1"/>
        <v>5000000</v>
      </c>
      <c r="K57" s="175">
        <f t="shared" si="2"/>
        <v>5000000</v>
      </c>
      <c r="L57" s="8"/>
    </row>
    <row r="58" spans="1:12" x14ac:dyDescent="0.25">
      <c r="A58" s="520"/>
      <c r="B58" s="526"/>
      <c r="C58" s="542"/>
      <c r="D58" s="543"/>
      <c r="E58" s="544"/>
      <c r="F58" s="113" t="s">
        <v>272</v>
      </c>
      <c r="G58" s="113" t="s">
        <v>74</v>
      </c>
      <c r="H58" s="172">
        <v>1</v>
      </c>
      <c r="I58" s="175">
        <v>5000000</v>
      </c>
      <c r="J58" s="175">
        <f t="shared" si="1"/>
        <v>5000000</v>
      </c>
      <c r="K58" s="175">
        <f t="shared" si="2"/>
        <v>5000000</v>
      </c>
      <c r="L58" s="8"/>
    </row>
    <row r="59" spans="1:12" ht="45" x14ac:dyDescent="0.25">
      <c r="A59" s="520"/>
      <c r="B59" s="526"/>
      <c r="C59" s="542"/>
      <c r="D59" s="543"/>
      <c r="E59" s="544"/>
      <c r="F59" s="116" t="s">
        <v>260</v>
      </c>
      <c r="G59" s="113" t="s">
        <v>32</v>
      </c>
      <c r="H59" s="172">
        <v>1</v>
      </c>
      <c r="I59" s="175">
        <v>1000000</v>
      </c>
      <c r="J59" s="175">
        <f t="shared" si="1"/>
        <v>1000000</v>
      </c>
      <c r="K59" s="175">
        <f t="shared" si="2"/>
        <v>1000000</v>
      </c>
      <c r="L59" s="8"/>
    </row>
    <row r="60" spans="1:12" ht="60" x14ac:dyDescent="0.25">
      <c r="A60" s="520"/>
      <c r="B60" s="526"/>
      <c r="C60" s="542"/>
      <c r="D60" s="543"/>
      <c r="E60" s="544"/>
      <c r="F60" s="114" t="s">
        <v>225</v>
      </c>
      <c r="G60" s="113" t="s">
        <v>218</v>
      </c>
      <c r="H60" s="172">
        <v>2</v>
      </c>
      <c r="I60" s="175">
        <v>263000</v>
      </c>
      <c r="J60" s="175">
        <f t="shared" si="1"/>
        <v>526000</v>
      </c>
      <c r="K60" s="175">
        <f t="shared" si="2"/>
        <v>526000</v>
      </c>
      <c r="L60" s="8"/>
    </row>
    <row r="61" spans="1:12" ht="30" x14ac:dyDescent="0.25">
      <c r="A61" s="520"/>
      <c r="B61" s="526"/>
      <c r="C61" s="542"/>
      <c r="D61" s="543"/>
      <c r="E61" s="544"/>
      <c r="F61" s="114" t="s">
        <v>227</v>
      </c>
      <c r="G61" s="113" t="s">
        <v>223</v>
      </c>
      <c r="H61" s="172">
        <v>14</v>
      </c>
      <c r="I61" s="175">
        <v>80000</v>
      </c>
      <c r="J61" s="175">
        <f t="shared" si="1"/>
        <v>1120000</v>
      </c>
      <c r="K61" s="175">
        <f t="shared" si="2"/>
        <v>1120000</v>
      </c>
      <c r="L61" s="8"/>
    </row>
    <row r="62" spans="1:12" ht="30" x14ac:dyDescent="0.25">
      <c r="A62" s="520"/>
      <c r="B62" s="526"/>
      <c r="C62" s="264"/>
      <c r="D62" s="265"/>
      <c r="E62" s="266"/>
      <c r="F62" s="114" t="s">
        <v>227</v>
      </c>
      <c r="G62" s="113" t="s">
        <v>223</v>
      </c>
      <c r="H62" s="172">
        <v>14</v>
      </c>
      <c r="I62" s="175">
        <v>80000</v>
      </c>
      <c r="J62" s="175">
        <f t="shared" si="1"/>
        <v>1120000</v>
      </c>
      <c r="K62" s="175">
        <f t="shared" si="2"/>
        <v>1120000</v>
      </c>
      <c r="L62" s="8"/>
    </row>
    <row r="63" spans="1:12" ht="15" customHeight="1" x14ac:dyDescent="0.25">
      <c r="A63" s="520"/>
      <c r="B63" s="527" t="s">
        <v>173</v>
      </c>
      <c r="C63" s="539" t="s">
        <v>174</v>
      </c>
      <c r="D63" s="540"/>
      <c r="E63" s="541"/>
      <c r="F63" s="113" t="s">
        <v>270</v>
      </c>
      <c r="G63" s="113" t="s">
        <v>74</v>
      </c>
      <c r="H63" s="172">
        <v>0.5</v>
      </c>
      <c r="I63" s="175">
        <v>10000000</v>
      </c>
      <c r="J63" s="175">
        <f t="shared" si="1"/>
        <v>5000000</v>
      </c>
      <c r="K63" s="175">
        <f t="shared" si="2"/>
        <v>5000000</v>
      </c>
      <c r="L63" s="8"/>
    </row>
    <row r="64" spans="1:12" x14ac:dyDescent="0.25">
      <c r="A64" s="520"/>
      <c r="B64" s="528"/>
      <c r="C64" s="542"/>
      <c r="D64" s="543"/>
      <c r="E64" s="544"/>
      <c r="F64" s="113" t="s">
        <v>273</v>
      </c>
      <c r="G64" s="113" t="s">
        <v>74</v>
      </c>
      <c r="H64" s="172">
        <v>1</v>
      </c>
      <c r="I64" s="175">
        <v>5000000</v>
      </c>
      <c r="J64" s="175">
        <f t="shared" si="1"/>
        <v>5000000</v>
      </c>
      <c r="K64" s="175">
        <f t="shared" si="2"/>
        <v>5000000</v>
      </c>
      <c r="L64" s="8"/>
    </row>
    <row r="65" spans="1:12" x14ac:dyDescent="0.25">
      <c r="A65" s="520"/>
      <c r="B65" s="528"/>
      <c r="C65" s="542"/>
      <c r="D65" s="543"/>
      <c r="E65" s="544"/>
      <c r="F65" s="113" t="s">
        <v>274</v>
      </c>
      <c r="G65" s="113" t="s">
        <v>74</v>
      </c>
      <c r="H65" s="172">
        <v>1</v>
      </c>
      <c r="I65" s="175">
        <v>3200000</v>
      </c>
      <c r="J65" s="175">
        <f t="shared" si="1"/>
        <v>3200000</v>
      </c>
      <c r="K65" s="175">
        <f t="shared" si="2"/>
        <v>3200000</v>
      </c>
      <c r="L65" s="8"/>
    </row>
    <row r="66" spans="1:12" x14ac:dyDescent="0.25">
      <c r="A66" s="520"/>
      <c r="B66" s="528"/>
      <c r="C66" s="542"/>
      <c r="D66" s="543"/>
      <c r="E66" s="544"/>
      <c r="F66" s="116" t="s">
        <v>67</v>
      </c>
      <c r="G66" s="113" t="s">
        <v>32</v>
      </c>
      <c r="H66" s="172">
        <v>3</v>
      </c>
      <c r="I66" s="175">
        <v>625000</v>
      </c>
      <c r="J66" s="175">
        <f t="shared" si="1"/>
        <v>1875000</v>
      </c>
      <c r="K66" s="175">
        <f t="shared" si="2"/>
        <v>1875000</v>
      </c>
      <c r="L66" s="8"/>
    </row>
    <row r="67" spans="1:12" ht="60" x14ac:dyDescent="0.25">
      <c r="A67" s="520"/>
      <c r="B67" s="528"/>
      <c r="C67" s="542"/>
      <c r="D67" s="543"/>
      <c r="E67" s="544"/>
      <c r="F67" s="114" t="s">
        <v>225</v>
      </c>
      <c r="G67" s="113" t="s">
        <v>218</v>
      </c>
      <c r="H67" s="172">
        <v>2</v>
      </c>
      <c r="I67" s="175">
        <v>263000</v>
      </c>
      <c r="J67" s="175">
        <f t="shared" si="1"/>
        <v>526000</v>
      </c>
      <c r="K67" s="175">
        <f t="shared" si="2"/>
        <v>526000</v>
      </c>
      <c r="L67" s="8"/>
    </row>
    <row r="68" spans="1:12" x14ac:dyDescent="0.25">
      <c r="A68" s="520"/>
      <c r="B68" s="528"/>
      <c r="C68" s="542"/>
      <c r="D68" s="543"/>
      <c r="E68" s="544"/>
      <c r="F68" s="113" t="s">
        <v>16</v>
      </c>
      <c r="G68" s="113" t="s">
        <v>223</v>
      </c>
      <c r="H68" s="172">
        <v>15</v>
      </c>
      <c r="I68" s="175">
        <v>80000</v>
      </c>
      <c r="J68" s="175">
        <f t="shared" si="1"/>
        <v>1200000</v>
      </c>
      <c r="K68" s="175">
        <f t="shared" si="2"/>
        <v>1200000</v>
      </c>
      <c r="L68" s="8"/>
    </row>
    <row r="69" spans="1:12" ht="30" x14ac:dyDescent="0.25">
      <c r="A69" s="520"/>
      <c r="B69" s="528"/>
      <c r="C69" s="542"/>
      <c r="D69" s="543"/>
      <c r="E69" s="544"/>
      <c r="F69" s="113" t="s">
        <v>264</v>
      </c>
      <c r="G69" s="113" t="s">
        <v>223</v>
      </c>
      <c r="H69" s="172">
        <v>12</v>
      </c>
      <c r="I69" s="175">
        <v>80000</v>
      </c>
      <c r="J69" s="175">
        <f t="shared" si="1"/>
        <v>960000</v>
      </c>
      <c r="K69" s="175">
        <f t="shared" si="2"/>
        <v>960000</v>
      </c>
      <c r="L69" s="8"/>
    </row>
    <row r="70" spans="1:12" x14ac:dyDescent="0.25">
      <c r="A70" s="520"/>
      <c r="B70" s="529"/>
      <c r="C70" s="264"/>
      <c r="D70" s="265"/>
      <c r="E70" s="266"/>
      <c r="F70" s="113" t="s">
        <v>16</v>
      </c>
      <c r="G70" s="113" t="s">
        <v>223</v>
      </c>
      <c r="H70" s="172">
        <v>20</v>
      </c>
      <c r="I70" s="175">
        <v>80000</v>
      </c>
      <c r="J70" s="175">
        <f t="shared" si="1"/>
        <v>1600000</v>
      </c>
      <c r="K70" s="175">
        <f t="shared" si="2"/>
        <v>1600000</v>
      </c>
      <c r="L70" s="8"/>
    </row>
    <row r="71" spans="1:12" ht="15" customHeight="1" x14ac:dyDescent="0.25">
      <c r="A71" s="520"/>
      <c r="B71" s="526" t="s">
        <v>176</v>
      </c>
      <c r="C71" s="508" t="s">
        <v>177</v>
      </c>
      <c r="D71" s="509"/>
      <c r="E71" s="510"/>
      <c r="F71" s="113" t="s">
        <v>270</v>
      </c>
      <c r="G71" s="113" t="s">
        <v>74</v>
      </c>
      <c r="H71" s="172">
        <v>0.5</v>
      </c>
      <c r="I71" s="175">
        <v>10000000</v>
      </c>
      <c r="J71" s="175">
        <f t="shared" si="1"/>
        <v>5000000</v>
      </c>
      <c r="K71" s="175">
        <f t="shared" si="2"/>
        <v>5000000</v>
      </c>
      <c r="L71" s="8"/>
    </row>
    <row r="72" spans="1:12" x14ac:dyDescent="0.25">
      <c r="A72" s="520"/>
      <c r="B72" s="526"/>
      <c r="C72" s="511"/>
      <c r="D72" s="512"/>
      <c r="E72" s="513"/>
      <c r="F72" s="113" t="s">
        <v>273</v>
      </c>
      <c r="G72" s="113" t="s">
        <v>74</v>
      </c>
      <c r="H72" s="172">
        <v>1</v>
      </c>
      <c r="I72" s="175">
        <v>5000000</v>
      </c>
      <c r="J72" s="175">
        <f t="shared" si="1"/>
        <v>5000000</v>
      </c>
      <c r="K72" s="175">
        <f t="shared" ref="K72:K103" si="3">+J72</f>
        <v>5000000</v>
      </c>
      <c r="L72" s="8"/>
    </row>
    <row r="73" spans="1:12" x14ac:dyDescent="0.25">
      <c r="A73" s="520"/>
      <c r="B73" s="526"/>
      <c r="C73" s="511"/>
      <c r="D73" s="512"/>
      <c r="E73" s="513"/>
      <c r="F73" s="113" t="s">
        <v>274</v>
      </c>
      <c r="G73" s="113" t="s">
        <v>74</v>
      </c>
      <c r="H73" s="172">
        <v>0.5</v>
      </c>
      <c r="I73" s="175">
        <v>3200000</v>
      </c>
      <c r="J73" s="175">
        <f t="shared" ref="J73:J111" si="4">(H73*I73)</f>
        <v>1600000</v>
      </c>
      <c r="K73" s="175">
        <f t="shared" si="3"/>
        <v>1600000</v>
      </c>
      <c r="L73" s="8"/>
    </row>
    <row r="74" spans="1:12" ht="30" x14ac:dyDescent="0.25">
      <c r="A74" s="520"/>
      <c r="B74" s="526"/>
      <c r="C74" s="511"/>
      <c r="D74" s="512"/>
      <c r="E74" s="513"/>
      <c r="F74" s="113" t="s">
        <v>222</v>
      </c>
      <c r="G74" s="113" t="s">
        <v>32</v>
      </c>
      <c r="H74" s="172">
        <v>3</v>
      </c>
      <c r="I74" s="175">
        <v>50000</v>
      </c>
      <c r="J74" s="175">
        <f t="shared" si="4"/>
        <v>150000</v>
      </c>
      <c r="K74" s="175">
        <f t="shared" si="3"/>
        <v>150000</v>
      </c>
      <c r="L74" s="8"/>
    </row>
    <row r="75" spans="1:12" ht="60" x14ac:dyDescent="0.25">
      <c r="A75" s="520"/>
      <c r="B75" s="526"/>
      <c r="C75" s="511"/>
      <c r="D75" s="512"/>
      <c r="E75" s="513"/>
      <c r="F75" s="114" t="s">
        <v>225</v>
      </c>
      <c r="G75" s="113" t="s">
        <v>218</v>
      </c>
      <c r="H75" s="172">
        <v>2</v>
      </c>
      <c r="I75" s="175">
        <v>263000</v>
      </c>
      <c r="J75" s="175">
        <f t="shared" si="4"/>
        <v>526000</v>
      </c>
      <c r="K75" s="175">
        <f t="shared" si="3"/>
        <v>526000</v>
      </c>
      <c r="L75" s="8"/>
    </row>
    <row r="76" spans="1:12" x14ac:dyDescent="0.25">
      <c r="A76" s="520"/>
      <c r="B76" s="526"/>
      <c r="C76" s="511"/>
      <c r="D76" s="512"/>
      <c r="E76" s="513"/>
      <c r="F76" s="113" t="s">
        <v>16</v>
      </c>
      <c r="G76" s="113" t="s">
        <v>223</v>
      </c>
      <c r="H76" s="172">
        <v>15</v>
      </c>
      <c r="I76" s="175">
        <v>80000</v>
      </c>
      <c r="J76" s="175">
        <f t="shared" si="4"/>
        <v>1200000</v>
      </c>
      <c r="K76" s="175">
        <f t="shared" si="3"/>
        <v>1200000</v>
      </c>
      <c r="L76" s="8"/>
    </row>
    <row r="77" spans="1:12" ht="30" x14ac:dyDescent="0.25">
      <c r="A77" s="520"/>
      <c r="B77" s="526"/>
      <c r="C77" s="511"/>
      <c r="D77" s="512"/>
      <c r="E77" s="513"/>
      <c r="F77" s="113" t="s">
        <v>264</v>
      </c>
      <c r="G77" s="113" t="s">
        <v>223</v>
      </c>
      <c r="H77" s="172">
        <v>12</v>
      </c>
      <c r="I77" s="175">
        <v>80000</v>
      </c>
      <c r="J77" s="175">
        <f t="shared" si="4"/>
        <v>960000</v>
      </c>
      <c r="K77" s="175">
        <f t="shared" si="3"/>
        <v>960000</v>
      </c>
      <c r="L77" s="8"/>
    </row>
    <row r="78" spans="1:12" x14ac:dyDescent="0.25">
      <c r="A78" s="520"/>
      <c r="B78" s="526"/>
      <c r="C78" s="514"/>
      <c r="D78" s="515"/>
      <c r="E78" s="516"/>
      <c r="F78" s="113" t="s">
        <v>16</v>
      </c>
      <c r="G78" s="113" t="s">
        <v>223</v>
      </c>
      <c r="H78" s="172">
        <v>15</v>
      </c>
      <c r="I78" s="175">
        <v>80000</v>
      </c>
      <c r="J78" s="175">
        <f t="shared" si="4"/>
        <v>1200000</v>
      </c>
      <c r="K78" s="175">
        <f t="shared" si="3"/>
        <v>1200000</v>
      </c>
      <c r="L78" s="8"/>
    </row>
    <row r="79" spans="1:12" ht="15" customHeight="1" x14ac:dyDescent="0.25">
      <c r="A79" s="520"/>
      <c r="B79" s="527" t="s">
        <v>179</v>
      </c>
      <c r="C79" s="508" t="s">
        <v>180</v>
      </c>
      <c r="D79" s="509"/>
      <c r="E79" s="510"/>
      <c r="F79" s="113" t="s">
        <v>270</v>
      </c>
      <c r="G79" s="113" t="s">
        <v>74</v>
      </c>
      <c r="H79" s="172">
        <v>0.5</v>
      </c>
      <c r="I79" s="175">
        <v>10000000</v>
      </c>
      <c r="J79" s="175">
        <f t="shared" si="4"/>
        <v>5000000</v>
      </c>
      <c r="K79" s="175">
        <f t="shared" si="3"/>
        <v>5000000</v>
      </c>
      <c r="L79" s="8"/>
    </row>
    <row r="80" spans="1:12" x14ac:dyDescent="0.25">
      <c r="A80" s="520"/>
      <c r="B80" s="528"/>
      <c r="C80" s="511"/>
      <c r="D80" s="512"/>
      <c r="E80" s="513"/>
      <c r="F80" s="113" t="s">
        <v>273</v>
      </c>
      <c r="G80" s="113" t="s">
        <v>74</v>
      </c>
      <c r="H80" s="172">
        <v>0.5</v>
      </c>
      <c r="I80" s="175">
        <v>5000000</v>
      </c>
      <c r="J80" s="175">
        <f t="shared" si="4"/>
        <v>2500000</v>
      </c>
      <c r="K80" s="175">
        <f t="shared" si="3"/>
        <v>2500000</v>
      </c>
      <c r="L80" s="8"/>
    </row>
    <row r="81" spans="1:12" x14ac:dyDescent="0.25">
      <c r="A81" s="520"/>
      <c r="B81" s="528"/>
      <c r="C81" s="511"/>
      <c r="D81" s="512"/>
      <c r="E81" s="513"/>
      <c r="F81" s="113" t="s">
        <v>274</v>
      </c>
      <c r="G81" s="113" t="s">
        <v>74</v>
      </c>
      <c r="H81" s="172">
        <v>0.5</v>
      </c>
      <c r="I81" s="175">
        <v>3200000</v>
      </c>
      <c r="J81" s="175">
        <f t="shared" si="4"/>
        <v>1600000</v>
      </c>
      <c r="K81" s="175">
        <f t="shared" si="3"/>
        <v>1600000</v>
      </c>
      <c r="L81" s="8"/>
    </row>
    <row r="82" spans="1:12" ht="45" x14ac:dyDescent="0.25">
      <c r="A82" s="520"/>
      <c r="B82" s="528"/>
      <c r="C82" s="511"/>
      <c r="D82" s="512"/>
      <c r="E82" s="513"/>
      <c r="F82" s="116" t="s">
        <v>5</v>
      </c>
      <c r="G82" s="113" t="s">
        <v>32</v>
      </c>
      <c r="H82" s="172">
        <v>3</v>
      </c>
      <c r="I82" s="175">
        <v>50000</v>
      </c>
      <c r="J82" s="175">
        <f t="shared" si="4"/>
        <v>150000</v>
      </c>
      <c r="K82" s="175">
        <f t="shared" si="3"/>
        <v>150000</v>
      </c>
      <c r="L82" s="8"/>
    </row>
    <row r="83" spans="1:12" ht="60" x14ac:dyDescent="0.25">
      <c r="A83" s="520"/>
      <c r="B83" s="528"/>
      <c r="C83" s="511"/>
      <c r="D83" s="512"/>
      <c r="E83" s="513"/>
      <c r="F83" s="114" t="s">
        <v>225</v>
      </c>
      <c r="G83" s="113" t="s">
        <v>218</v>
      </c>
      <c r="H83" s="172">
        <v>2</v>
      </c>
      <c r="I83" s="175">
        <v>263000</v>
      </c>
      <c r="J83" s="175">
        <f t="shared" si="4"/>
        <v>526000</v>
      </c>
      <c r="K83" s="175">
        <f t="shared" si="3"/>
        <v>526000</v>
      </c>
      <c r="L83" s="8"/>
    </row>
    <row r="84" spans="1:12" x14ac:dyDescent="0.25">
      <c r="A84" s="520"/>
      <c r="B84" s="528"/>
      <c r="C84" s="511"/>
      <c r="D84" s="512"/>
      <c r="E84" s="513"/>
      <c r="F84" s="113" t="s">
        <v>16</v>
      </c>
      <c r="G84" s="113" t="s">
        <v>223</v>
      </c>
      <c r="H84" s="172">
        <v>15</v>
      </c>
      <c r="I84" s="175">
        <v>80000</v>
      </c>
      <c r="J84" s="175">
        <f t="shared" si="4"/>
        <v>1200000</v>
      </c>
      <c r="K84" s="175">
        <f t="shared" si="3"/>
        <v>1200000</v>
      </c>
      <c r="L84" s="8"/>
    </row>
    <row r="85" spans="1:12" ht="30" x14ac:dyDescent="0.25">
      <c r="A85" s="520"/>
      <c r="B85" s="528"/>
      <c r="C85" s="511"/>
      <c r="D85" s="512"/>
      <c r="E85" s="513"/>
      <c r="F85" s="113" t="s">
        <v>264</v>
      </c>
      <c r="G85" s="113" t="s">
        <v>223</v>
      </c>
      <c r="H85" s="172">
        <v>12</v>
      </c>
      <c r="I85" s="175">
        <v>80000</v>
      </c>
      <c r="J85" s="175">
        <f t="shared" si="4"/>
        <v>960000</v>
      </c>
      <c r="K85" s="175">
        <f t="shared" si="3"/>
        <v>960000</v>
      </c>
      <c r="L85" s="8"/>
    </row>
    <row r="86" spans="1:12" x14ac:dyDescent="0.25">
      <c r="A86" s="520"/>
      <c r="B86" s="528"/>
      <c r="C86" s="514"/>
      <c r="D86" s="515"/>
      <c r="E86" s="516"/>
      <c r="F86" s="113" t="s">
        <v>16</v>
      </c>
      <c r="G86" s="113" t="s">
        <v>223</v>
      </c>
      <c r="H86" s="172">
        <v>15</v>
      </c>
      <c r="I86" s="175">
        <v>80000</v>
      </c>
      <c r="J86" s="175">
        <f t="shared" si="4"/>
        <v>1200000</v>
      </c>
      <c r="K86" s="175">
        <f t="shared" si="3"/>
        <v>1200000</v>
      </c>
      <c r="L86" s="8"/>
    </row>
    <row r="87" spans="1:12" ht="15" customHeight="1" x14ac:dyDescent="0.25">
      <c r="A87" s="520"/>
      <c r="B87" s="526" t="s">
        <v>181</v>
      </c>
      <c r="C87" s="508" t="s">
        <v>182</v>
      </c>
      <c r="D87" s="509"/>
      <c r="E87" s="510"/>
      <c r="F87" s="113" t="s">
        <v>270</v>
      </c>
      <c r="G87" s="113" t="s">
        <v>74</v>
      </c>
      <c r="H87" s="172">
        <v>2</v>
      </c>
      <c r="I87" s="175">
        <v>10000000</v>
      </c>
      <c r="J87" s="175">
        <f t="shared" si="4"/>
        <v>20000000</v>
      </c>
      <c r="K87" s="175">
        <f t="shared" si="3"/>
        <v>20000000</v>
      </c>
      <c r="L87" s="8"/>
    </row>
    <row r="88" spans="1:12" x14ac:dyDescent="0.25">
      <c r="A88" s="520"/>
      <c r="B88" s="526"/>
      <c r="C88" s="511"/>
      <c r="D88" s="512"/>
      <c r="E88" s="513"/>
      <c r="F88" s="113" t="s">
        <v>273</v>
      </c>
      <c r="G88" s="113" t="s">
        <v>74</v>
      </c>
      <c r="H88" s="172">
        <v>2</v>
      </c>
      <c r="I88" s="175">
        <v>5000000</v>
      </c>
      <c r="J88" s="175">
        <f t="shared" si="4"/>
        <v>10000000</v>
      </c>
      <c r="K88" s="175">
        <f t="shared" si="3"/>
        <v>10000000</v>
      </c>
      <c r="L88" s="8"/>
    </row>
    <row r="89" spans="1:12" x14ac:dyDescent="0.25">
      <c r="A89" s="520"/>
      <c r="B89" s="526"/>
      <c r="C89" s="511"/>
      <c r="D89" s="512"/>
      <c r="E89" s="513"/>
      <c r="F89" s="113" t="s">
        <v>274</v>
      </c>
      <c r="G89" s="113" t="s">
        <v>74</v>
      </c>
      <c r="H89" s="172">
        <v>2</v>
      </c>
      <c r="I89" s="175">
        <v>3200000</v>
      </c>
      <c r="J89" s="175">
        <f t="shared" si="4"/>
        <v>6400000</v>
      </c>
      <c r="K89" s="175">
        <f t="shared" si="3"/>
        <v>6400000</v>
      </c>
      <c r="L89" s="8"/>
    </row>
    <row r="90" spans="1:12" ht="30" x14ac:dyDescent="0.25">
      <c r="A90" s="520"/>
      <c r="B90" s="526"/>
      <c r="C90" s="511"/>
      <c r="D90" s="512"/>
      <c r="E90" s="513"/>
      <c r="F90" s="116" t="s">
        <v>61</v>
      </c>
      <c r="G90" s="113" t="s">
        <v>32</v>
      </c>
      <c r="H90" s="172">
        <v>3</v>
      </c>
      <c r="I90" s="175">
        <v>50000</v>
      </c>
      <c r="J90" s="175">
        <f t="shared" si="4"/>
        <v>150000</v>
      </c>
      <c r="K90" s="175">
        <f t="shared" si="3"/>
        <v>150000</v>
      </c>
      <c r="L90" s="8"/>
    </row>
    <row r="91" spans="1:12" ht="48" customHeight="1" x14ac:dyDescent="0.25">
      <c r="A91" s="520"/>
      <c r="B91" s="526"/>
      <c r="C91" s="511"/>
      <c r="D91" s="512"/>
      <c r="E91" s="513"/>
      <c r="F91" s="114" t="s">
        <v>225</v>
      </c>
      <c r="G91" s="113" t="s">
        <v>218</v>
      </c>
      <c r="H91" s="172">
        <v>1</v>
      </c>
      <c r="I91" s="175">
        <v>263000</v>
      </c>
      <c r="J91" s="175">
        <f t="shared" si="4"/>
        <v>263000</v>
      </c>
      <c r="K91" s="175">
        <f t="shared" si="3"/>
        <v>263000</v>
      </c>
      <c r="L91" s="8"/>
    </row>
    <row r="92" spans="1:12" ht="15" customHeight="1" x14ac:dyDescent="0.25">
      <c r="A92" s="520"/>
      <c r="B92" s="526"/>
      <c r="C92" s="511"/>
      <c r="D92" s="512"/>
      <c r="E92" s="513"/>
      <c r="F92" s="113" t="s">
        <v>16</v>
      </c>
      <c r="G92" s="113" t="s">
        <v>223</v>
      </c>
      <c r="H92" s="172">
        <v>15</v>
      </c>
      <c r="I92" s="175">
        <v>80000</v>
      </c>
      <c r="J92" s="175">
        <f t="shared" si="4"/>
        <v>1200000</v>
      </c>
      <c r="K92" s="175">
        <f t="shared" si="3"/>
        <v>1200000</v>
      </c>
      <c r="L92" s="8"/>
    </row>
    <row r="93" spans="1:12" ht="30" x14ac:dyDescent="0.25">
      <c r="A93" s="520"/>
      <c r="B93" s="526"/>
      <c r="C93" s="511"/>
      <c r="D93" s="512"/>
      <c r="E93" s="513"/>
      <c r="F93" s="113" t="s">
        <v>264</v>
      </c>
      <c r="G93" s="113" t="s">
        <v>223</v>
      </c>
      <c r="H93" s="172">
        <v>15</v>
      </c>
      <c r="I93" s="175">
        <v>80000</v>
      </c>
      <c r="J93" s="175">
        <f t="shared" si="4"/>
        <v>1200000</v>
      </c>
      <c r="K93" s="175">
        <f t="shared" si="3"/>
        <v>1200000</v>
      </c>
      <c r="L93" s="8"/>
    </row>
    <row r="94" spans="1:12" x14ac:dyDescent="0.25">
      <c r="A94" s="520"/>
      <c r="B94" s="526"/>
      <c r="C94" s="514"/>
      <c r="D94" s="515"/>
      <c r="E94" s="516"/>
      <c r="F94" s="113" t="s">
        <v>16</v>
      </c>
      <c r="G94" s="113" t="s">
        <v>223</v>
      </c>
      <c r="H94" s="172">
        <v>15</v>
      </c>
      <c r="I94" s="175">
        <v>80000</v>
      </c>
      <c r="J94" s="175">
        <f t="shared" si="4"/>
        <v>1200000</v>
      </c>
      <c r="K94" s="175">
        <f t="shared" si="3"/>
        <v>1200000</v>
      </c>
      <c r="L94" s="8"/>
    </row>
    <row r="95" spans="1:12" ht="45" customHeight="1" x14ac:dyDescent="0.25">
      <c r="A95" s="520"/>
      <c r="B95" s="527" t="s">
        <v>183</v>
      </c>
      <c r="C95" s="470" t="s">
        <v>184</v>
      </c>
      <c r="D95" s="471"/>
      <c r="E95" s="472"/>
      <c r="F95" s="116" t="s">
        <v>5</v>
      </c>
      <c r="G95" s="113" t="s">
        <v>32</v>
      </c>
      <c r="H95" s="172">
        <v>3</v>
      </c>
      <c r="I95" s="175">
        <v>50000</v>
      </c>
      <c r="J95" s="175">
        <f t="shared" si="4"/>
        <v>150000</v>
      </c>
      <c r="K95" s="175">
        <f t="shared" si="3"/>
        <v>150000</v>
      </c>
      <c r="L95" s="8"/>
    </row>
    <row r="96" spans="1:12" ht="60" x14ac:dyDescent="0.25">
      <c r="A96" s="520"/>
      <c r="B96" s="528"/>
      <c r="C96" s="476"/>
      <c r="D96" s="477"/>
      <c r="E96" s="478"/>
      <c r="F96" s="114" t="s">
        <v>225</v>
      </c>
      <c r="G96" s="113" t="s">
        <v>218</v>
      </c>
      <c r="H96" s="172">
        <v>1</v>
      </c>
      <c r="I96" s="175">
        <v>263000</v>
      </c>
      <c r="J96" s="175">
        <f t="shared" si="4"/>
        <v>263000</v>
      </c>
      <c r="K96" s="175">
        <f t="shared" si="3"/>
        <v>263000</v>
      </c>
      <c r="L96" s="8"/>
    </row>
    <row r="97" spans="1:12" x14ac:dyDescent="0.25">
      <c r="A97" s="520"/>
      <c r="B97" s="528"/>
      <c r="C97" s="476"/>
      <c r="D97" s="477"/>
      <c r="E97" s="478"/>
      <c r="F97" s="113" t="s">
        <v>16</v>
      </c>
      <c r="G97" s="113" t="s">
        <v>223</v>
      </c>
      <c r="H97" s="172">
        <v>15</v>
      </c>
      <c r="I97" s="175">
        <v>80000</v>
      </c>
      <c r="J97" s="175">
        <f t="shared" si="4"/>
        <v>1200000</v>
      </c>
      <c r="K97" s="175">
        <f t="shared" si="3"/>
        <v>1200000</v>
      </c>
      <c r="L97" s="8"/>
    </row>
    <row r="98" spans="1:12" ht="30" x14ac:dyDescent="0.25">
      <c r="A98" s="520"/>
      <c r="B98" s="528"/>
      <c r="C98" s="476"/>
      <c r="D98" s="477"/>
      <c r="E98" s="478"/>
      <c r="F98" s="113" t="s">
        <v>264</v>
      </c>
      <c r="G98" s="113" t="s">
        <v>223</v>
      </c>
      <c r="H98" s="172">
        <v>15</v>
      </c>
      <c r="I98" s="175">
        <v>80000</v>
      </c>
      <c r="J98" s="175">
        <f t="shared" si="4"/>
        <v>1200000</v>
      </c>
      <c r="K98" s="175">
        <f t="shared" si="3"/>
        <v>1200000</v>
      </c>
      <c r="L98" s="8"/>
    </row>
    <row r="99" spans="1:12" x14ac:dyDescent="0.25">
      <c r="A99" s="520"/>
      <c r="B99" s="528"/>
      <c r="C99" s="473"/>
      <c r="D99" s="474"/>
      <c r="E99" s="475"/>
      <c r="F99" s="113" t="s">
        <v>16</v>
      </c>
      <c r="G99" s="113" t="s">
        <v>223</v>
      </c>
      <c r="H99" s="172">
        <v>15</v>
      </c>
      <c r="I99" s="175">
        <v>80000</v>
      </c>
      <c r="J99" s="175">
        <f t="shared" si="4"/>
        <v>1200000</v>
      </c>
      <c r="K99" s="175">
        <f t="shared" si="3"/>
        <v>1200000</v>
      </c>
      <c r="L99" s="8"/>
    </row>
    <row r="100" spans="1:12" ht="51" customHeight="1" x14ac:dyDescent="0.25">
      <c r="A100" s="520"/>
      <c r="B100" s="527" t="s">
        <v>185</v>
      </c>
      <c r="C100" s="499" t="s">
        <v>186</v>
      </c>
      <c r="D100" s="500"/>
      <c r="E100" s="501"/>
      <c r="F100" s="116" t="s">
        <v>5</v>
      </c>
      <c r="G100" s="113" t="s">
        <v>32</v>
      </c>
      <c r="H100" s="172">
        <v>3</v>
      </c>
      <c r="I100" s="175">
        <v>50000</v>
      </c>
      <c r="J100" s="175">
        <f t="shared" si="4"/>
        <v>150000</v>
      </c>
      <c r="K100" s="175">
        <f t="shared" si="3"/>
        <v>150000</v>
      </c>
      <c r="L100" s="8"/>
    </row>
    <row r="101" spans="1:12" ht="64.5" customHeight="1" x14ac:dyDescent="0.25">
      <c r="A101" s="520"/>
      <c r="B101" s="528"/>
      <c r="C101" s="502"/>
      <c r="D101" s="503"/>
      <c r="E101" s="504"/>
      <c r="F101" s="114" t="s">
        <v>225</v>
      </c>
      <c r="G101" s="113" t="s">
        <v>218</v>
      </c>
      <c r="H101" s="172">
        <v>1</v>
      </c>
      <c r="I101" s="175">
        <v>263000</v>
      </c>
      <c r="J101" s="175">
        <f t="shared" si="4"/>
        <v>263000</v>
      </c>
      <c r="K101" s="175">
        <f t="shared" si="3"/>
        <v>263000</v>
      </c>
      <c r="L101" s="8"/>
    </row>
    <row r="102" spans="1:12" ht="21" customHeight="1" x14ac:dyDescent="0.25">
      <c r="A102" s="520"/>
      <c r="B102" s="528"/>
      <c r="C102" s="502"/>
      <c r="D102" s="503"/>
      <c r="E102" s="504"/>
      <c r="F102" s="113" t="s">
        <v>16</v>
      </c>
      <c r="G102" s="113" t="s">
        <v>223</v>
      </c>
      <c r="H102" s="172">
        <v>15</v>
      </c>
      <c r="I102" s="175">
        <v>80000</v>
      </c>
      <c r="J102" s="175">
        <f t="shared" si="4"/>
        <v>1200000</v>
      </c>
      <c r="K102" s="175">
        <f t="shared" si="3"/>
        <v>1200000</v>
      </c>
      <c r="L102" s="8"/>
    </row>
    <row r="103" spans="1:12" ht="30" x14ac:dyDescent="0.25">
      <c r="A103" s="520"/>
      <c r="B103" s="528"/>
      <c r="C103" s="502"/>
      <c r="D103" s="503"/>
      <c r="E103" s="504"/>
      <c r="F103" s="113" t="s">
        <v>264</v>
      </c>
      <c r="G103" s="113" t="s">
        <v>223</v>
      </c>
      <c r="H103" s="172">
        <v>15</v>
      </c>
      <c r="I103" s="175">
        <v>80000</v>
      </c>
      <c r="J103" s="175">
        <f t="shared" si="4"/>
        <v>1200000</v>
      </c>
      <c r="K103" s="175">
        <f t="shared" si="3"/>
        <v>1200000</v>
      </c>
      <c r="L103" s="8"/>
    </row>
    <row r="104" spans="1:12" x14ac:dyDescent="0.25">
      <c r="A104" s="520"/>
      <c r="B104" s="528"/>
      <c r="C104" s="505"/>
      <c r="D104" s="506"/>
      <c r="E104" s="507"/>
      <c r="F104" s="113" t="s">
        <v>16</v>
      </c>
      <c r="G104" s="113" t="s">
        <v>223</v>
      </c>
      <c r="H104" s="172">
        <v>15</v>
      </c>
      <c r="I104" s="175">
        <v>80000</v>
      </c>
      <c r="J104" s="175">
        <f t="shared" si="4"/>
        <v>1200000</v>
      </c>
      <c r="K104" s="175">
        <f t="shared" ref="K104:K111" si="5">+J104</f>
        <v>1200000</v>
      </c>
      <c r="L104" s="8"/>
    </row>
    <row r="105" spans="1:12" ht="33" customHeight="1" x14ac:dyDescent="0.25">
      <c r="A105" s="520"/>
      <c r="B105" s="527" t="s">
        <v>187</v>
      </c>
      <c r="C105" s="499" t="s">
        <v>188</v>
      </c>
      <c r="D105" s="500"/>
      <c r="E105" s="501"/>
      <c r="F105" s="116" t="s">
        <v>5</v>
      </c>
      <c r="G105" s="113" t="s">
        <v>32</v>
      </c>
      <c r="H105" s="172">
        <v>3</v>
      </c>
      <c r="I105" s="175">
        <v>50000</v>
      </c>
      <c r="J105" s="175">
        <f t="shared" si="4"/>
        <v>150000</v>
      </c>
      <c r="K105" s="175">
        <f t="shared" si="5"/>
        <v>150000</v>
      </c>
      <c r="L105" s="8"/>
    </row>
    <row r="106" spans="1:12" ht="60" x14ac:dyDescent="0.25">
      <c r="A106" s="520"/>
      <c r="B106" s="528"/>
      <c r="C106" s="502"/>
      <c r="D106" s="503"/>
      <c r="E106" s="504"/>
      <c r="F106" s="114" t="s">
        <v>225</v>
      </c>
      <c r="G106" s="113" t="s">
        <v>218</v>
      </c>
      <c r="H106" s="172">
        <v>1</v>
      </c>
      <c r="I106" s="175">
        <v>263000</v>
      </c>
      <c r="J106" s="175">
        <f t="shared" si="4"/>
        <v>263000</v>
      </c>
      <c r="K106" s="175">
        <f t="shared" si="5"/>
        <v>263000</v>
      </c>
      <c r="L106" s="8"/>
    </row>
    <row r="107" spans="1:12" x14ac:dyDescent="0.25">
      <c r="A107" s="520"/>
      <c r="B107" s="528"/>
      <c r="C107" s="502"/>
      <c r="D107" s="503"/>
      <c r="E107" s="504"/>
      <c r="F107" s="113" t="s">
        <v>16</v>
      </c>
      <c r="G107" s="113" t="s">
        <v>223</v>
      </c>
      <c r="H107" s="172">
        <v>15</v>
      </c>
      <c r="I107" s="175">
        <v>80000</v>
      </c>
      <c r="J107" s="175">
        <f t="shared" si="4"/>
        <v>1200000</v>
      </c>
      <c r="K107" s="175">
        <f t="shared" si="5"/>
        <v>1200000</v>
      </c>
      <c r="L107" s="8"/>
    </row>
    <row r="108" spans="1:12" ht="30" x14ac:dyDescent="0.25">
      <c r="A108" s="520"/>
      <c r="B108" s="528"/>
      <c r="C108" s="502"/>
      <c r="D108" s="503"/>
      <c r="E108" s="504"/>
      <c r="F108" s="113" t="s">
        <v>264</v>
      </c>
      <c r="G108" s="113" t="s">
        <v>223</v>
      </c>
      <c r="H108" s="172">
        <v>15</v>
      </c>
      <c r="I108" s="175">
        <v>80000</v>
      </c>
      <c r="J108" s="175">
        <f t="shared" si="4"/>
        <v>1200000</v>
      </c>
      <c r="K108" s="175">
        <f t="shared" si="5"/>
        <v>1200000</v>
      </c>
      <c r="L108" s="8"/>
    </row>
    <row r="109" spans="1:12" ht="18.75" customHeight="1" x14ac:dyDescent="0.25">
      <c r="A109" s="520"/>
      <c r="B109" s="528"/>
      <c r="C109" s="505"/>
      <c r="D109" s="506"/>
      <c r="E109" s="507"/>
      <c r="F109" s="113" t="s">
        <v>16</v>
      </c>
      <c r="G109" s="113" t="s">
        <v>223</v>
      </c>
      <c r="H109" s="172">
        <v>15</v>
      </c>
      <c r="I109" s="175">
        <v>80000</v>
      </c>
      <c r="J109" s="175">
        <f t="shared" si="4"/>
        <v>1200000</v>
      </c>
      <c r="K109" s="175">
        <f t="shared" si="5"/>
        <v>1200000</v>
      </c>
      <c r="L109" s="8"/>
    </row>
    <row r="110" spans="1:12" ht="25.5" customHeight="1" x14ac:dyDescent="0.25">
      <c r="A110" s="520"/>
      <c r="B110" s="517" t="s">
        <v>191</v>
      </c>
      <c r="C110" s="493" t="s">
        <v>192</v>
      </c>
      <c r="D110" s="494"/>
      <c r="E110" s="495"/>
      <c r="F110" s="113" t="s">
        <v>57</v>
      </c>
      <c r="G110" s="113" t="s">
        <v>74</v>
      </c>
      <c r="H110" s="172">
        <v>1</v>
      </c>
      <c r="I110" s="175">
        <v>3200000</v>
      </c>
      <c r="J110" s="175">
        <f t="shared" si="4"/>
        <v>3200000</v>
      </c>
      <c r="K110" s="175">
        <f t="shared" si="5"/>
        <v>3200000</v>
      </c>
      <c r="L110" s="8"/>
    </row>
    <row r="111" spans="1:12" ht="72" customHeight="1" x14ac:dyDescent="0.25">
      <c r="A111" s="521"/>
      <c r="B111" s="518"/>
      <c r="C111" s="496"/>
      <c r="D111" s="497"/>
      <c r="E111" s="498"/>
      <c r="F111" s="113" t="s">
        <v>277</v>
      </c>
      <c r="G111" s="113" t="s">
        <v>278</v>
      </c>
      <c r="H111" s="172">
        <v>7</v>
      </c>
      <c r="I111" s="175">
        <v>10424142.857100001</v>
      </c>
      <c r="J111" s="175">
        <f t="shared" si="4"/>
        <v>72968999.99970001</v>
      </c>
      <c r="K111" s="175">
        <f t="shared" si="5"/>
        <v>72968999.99970001</v>
      </c>
      <c r="L111" s="8"/>
    </row>
    <row r="112" spans="1:12" x14ac:dyDescent="0.25">
      <c r="A112" s="176"/>
      <c r="B112" s="554" t="s">
        <v>28</v>
      </c>
      <c r="C112" s="555"/>
      <c r="D112" s="555"/>
      <c r="E112" s="555"/>
      <c r="F112" s="555"/>
      <c r="G112" s="555"/>
      <c r="H112" s="555"/>
      <c r="I112" s="556"/>
      <c r="J112" s="177">
        <f>SUM(J8:J111)</f>
        <v>249999999.99970001</v>
      </c>
      <c r="K112" s="177">
        <f t="shared" ref="K112" si="6">SUM(K8:K111)</f>
        <v>249999999.99970001</v>
      </c>
    </row>
    <row r="119" spans="10:10" x14ac:dyDescent="0.25">
      <c r="J119" s="115"/>
    </row>
  </sheetData>
  <mergeCells count="68">
    <mergeCell ref="J5:J7"/>
    <mergeCell ref="A1:K1"/>
    <mergeCell ref="B112:I112"/>
    <mergeCell ref="B25:B28"/>
    <mergeCell ref="B29:B30"/>
    <mergeCell ref="B31:B32"/>
    <mergeCell ref="B8:B11"/>
    <mergeCell ref="C8:E11"/>
    <mergeCell ref="B12:B14"/>
    <mergeCell ref="C12:E14"/>
    <mergeCell ref="B15:B17"/>
    <mergeCell ref="C15:E17"/>
    <mergeCell ref="B40:B42"/>
    <mergeCell ref="C40:E42"/>
    <mergeCell ref="B18:B19"/>
    <mergeCell ref="C18:E19"/>
    <mergeCell ref="B20:B22"/>
    <mergeCell ref="C20:E22"/>
    <mergeCell ref="C50:E56"/>
    <mergeCell ref="C95:E99"/>
    <mergeCell ref="C63:E70"/>
    <mergeCell ref="C57:E62"/>
    <mergeCell ref="B45:B47"/>
    <mergeCell ref="B48:B49"/>
    <mergeCell ref="B79:B86"/>
    <mergeCell ref="C48:E49"/>
    <mergeCell ref="C45:E47"/>
    <mergeCell ref="C43:E44"/>
    <mergeCell ref="C38:E39"/>
    <mergeCell ref="C36:E37"/>
    <mergeCell ref="B110:B111"/>
    <mergeCell ref="A50:A111"/>
    <mergeCell ref="A8:A24"/>
    <mergeCell ref="A25:A49"/>
    <mergeCell ref="B57:B62"/>
    <mergeCell ref="B71:B78"/>
    <mergeCell ref="B63:B70"/>
    <mergeCell ref="B95:B99"/>
    <mergeCell ref="B100:B104"/>
    <mergeCell ref="B105:B109"/>
    <mergeCell ref="B87:B94"/>
    <mergeCell ref="B50:B56"/>
    <mergeCell ref="B36:B37"/>
    <mergeCell ref="B38:B39"/>
    <mergeCell ref="B43:B44"/>
    <mergeCell ref="B23:B24"/>
    <mergeCell ref="C110:E111"/>
    <mergeCell ref="C105:E109"/>
    <mergeCell ref="C100:E104"/>
    <mergeCell ref="C79:E86"/>
    <mergeCell ref="C71:E78"/>
    <mergeCell ref="C87:E94"/>
    <mergeCell ref="A2:K2"/>
    <mergeCell ref="A3:K3"/>
    <mergeCell ref="A4:K4"/>
    <mergeCell ref="C33:E35"/>
    <mergeCell ref="C31:E32"/>
    <mergeCell ref="C29:E30"/>
    <mergeCell ref="C25:E28"/>
    <mergeCell ref="C23:E24"/>
    <mergeCell ref="B33:B35"/>
    <mergeCell ref="A5:A7"/>
    <mergeCell ref="B5:B7"/>
    <mergeCell ref="C5:E7"/>
    <mergeCell ref="F5:F7"/>
    <mergeCell ref="G5:G7"/>
    <mergeCell ref="H5:H7"/>
    <mergeCell ref="I5:I7"/>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 GENERAL DEL PROYECTO</vt:lpstr>
      <vt:lpstr>OBJETIVOS</vt:lpstr>
      <vt:lpstr>INFORMACION SOBRE FINANCIACION</vt:lpstr>
      <vt:lpstr>BENEFICIARIOS</vt:lpstr>
      <vt:lpstr>MML</vt:lpstr>
      <vt:lpstr>BCP 2015</vt:lpstr>
      <vt:lpstr>'BCP 2015'!Área_de_impresión</vt:lpstr>
      <vt:lpstr>BENEFICIARIOS!Área_de_impresión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2016-11-01T18:55:02Z</dcterms:modified>
</cp:coreProperties>
</file>