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10230" yWindow="-15" windowWidth="10275" windowHeight="8985" tabRatio="500" activeTab="1"/>
  </bookViews>
  <sheets>
    <sheet name="BCP1" sheetId="4" r:id="rId1"/>
    <sheet name="BCP1 2" sheetId="6" r:id="rId2"/>
    <sheet name="CRONOGRAMA" sheetId="7" r:id="rId3"/>
  </sheets>
  <externalReferences>
    <externalReference r:id="rId4"/>
  </externalReferences>
  <definedNames>
    <definedName name="_xlnm.Print_Area" localSheetId="0">'BCP1'!$A$4:$E$49</definedName>
    <definedName name="_xlnm.Print_Area" localSheetId="1">'BCP1 2'!$A$4:$E$139</definedName>
    <definedName name="BALANCE_PROYECTADO">[1]BALANCE_PROY!$A$1:$J$51</definedName>
    <definedName name="FLUJOK_PROYECTADO">[1]FLUJO_DECAJA!$A$1:$I$37</definedName>
    <definedName name="FORMATO01" localSheetId="0">#REF!</definedName>
    <definedName name="FORMATO01" localSheetId="1">#REF!</definedName>
    <definedName name="FORMATO01">#REF!</definedName>
    <definedName name="FORMATO02">[1]FORMATO02!$B$1:$Q$108</definedName>
    <definedName name="INF_HISTORICA">[1]INF_HISTORICA!$D$1:$W$86</definedName>
    <definedName name="PYG_PROY">'[1]P&amp;G_PROY'!$A$1:$I$28</definedName>
    <definedName name="RECURSOS" localSheetId="0">#REF!</definedName>
    <definedName name="RECURSOS" localSheetId="1">#REF!</definedName>
    <definedName name="RECURSOS">#REF!</definedName>
  </definedNames>
  <calcPr calcId="152511"/>
</workbook>
</file>

<file path=xl/calcChain.xml><?xml version="1.0" encoding="utf-8"?>
<calcChain xmlns="http://schemas.openxmlformats.org/spreadsheetml/2006/main">
  <c r="M41" i="6" l="1"/>
  <c r="O41" i="6"/>
  <c r="M50" i="4"/>
  <c r="O50" i="4"/>
  <c r="M12" i="4"/>
  <c r="O12" i="4"/>
  <c r="L140" i="6"/>
  <c r="M12" i="6"/>
  <c r="O12" i="6"/>
  <c r="O99" i="6"/>
  <c r="N99" i="6"/>
  <c r="N140" i="6" s="1"/>
  <c r="M110" i="6" l="1"/>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L11" i="6"/>
  <c r="L21" i="6"/>
  <c r="L22" i="6"/>
  <c r="L23" i="6"/>
  <c r="L24" i="6"/>
  <c r="L25" i="6"/>
  <c r="L26" i="6"/>
  <c r="J142" i="6"/>
  <c r="L142" i="6" s="1"/>
  <c r="J40" i="6"/>
  <c r="L40" i="6" s="1"/>
  <c r="J39" i="6"/>
  <c r="L39" i="6" s="1"/>
  <c r="J38" i="6"/>
  <c r="L38" i="6" s="1"/>
  <c r="J37" i="6"/>
  <c r="L37" i="6" s="1"/>
  <c r="J36" i="6"/>
  <c r="J35" i="6"/>
  <c r="J51" i="4"/>
  <c r="K51" i="4" s="1"/>
  <c r="N51" i="4" s="1"/>
  <c r="J141" i="6"/>
  <c r="J109" i="6"/>
  <c r="M109" i="6" s="1"/>
  <c r="J108" i="6"/>
  <c r="M108" i="6" s="1"/>
  <c r="J107" i="6"/>
  <c r="M107" i="6" s="1"/>
  <c r="J106" i="6"/>
  <c r="M106" i="6" s="1"/>
  <c r="J105" i="6"/>
  <c r="M105" i="6" s="1"/>
  <c r="J104" i="6"/>
  <c r="M104" i="6" s="1"/>
  <c r="J103" i="6"/>
  <c r="M103" i="6" s="1"/>
  <c r="J102" i="6"/>
  <c r="M102" i="6" s="1"/>
  <c r="J101" i="6"/>
  <c r="M101" i="6" s="1"/>
  <c r="J100" i="6"/>
  <c r="J99" i="6"/>
  <c r="K99" i="6" s="1"/>
  <c r="J98" i="6"/>
  <c r="M98" i="6" s="1"/>
  <c r="J97" i="6"/>
  <c r="M97" i="6" s="1"/>
  <c r="J96" i="6"/>
  <c r="M96" i="6" s="1"/>
  <c r="J95" i="6"/>
  <c r="M95" i="6" s="1"/>
  <c r="J94" i="6"/>
  <c r="M94" i="6" s="1"/>
  <c r="J93" i="6"/>
  <c r="M93" i="6" s="1"/>
  <c r="J92" i="6"/>
  <c r="M92" i="6" s="1"/>
  <c r="J91" i="6"/>
  <c r="M91" i="6" s="1"/>
  <c r="J90" i="6"/>
  <c r="M90" i="6" s="1"/>
  <c r="J89" i="6"/>
  <c r="M89" i="6" s="1"/>
  <c r="J88" i="6"/>
  <c r="M88" i="6" s="1"/>
  <c r="J87" i="6"/>
  <c r="M87" i="6" s="1"/>
  <c r="J86" i="6"/>
  <c r="M86" i="6" s="1"/>
  <c r="J85" i="6"/>
  <c r="M85" i="6" s="1"/>
  <c r="J84" i="6"/>
  <c r="M84" i="6" s="1"/>
  <c r="J83" i="6"/>
  <c r="M83" i="6" s="1"/>
  <c r="J82" i="6"/>
  <c r="M82" i="6" s="1"/>
  <c r="J81" i="6"/>
  <c r="M81" i="6" s="1"/>
  <c r="J80" i="6"/>
  <c r="J79" i="6"/>
  <c r="M79" i="6" s="1"/>
  <c r="J78" i="6"/>
  <c r="M78" i="6" s="1"/>
  <c r="J77" i="6"/>
  <c r="M77" i="6" s="1"/>
  <c r="J76" i="6"/>
  <c r="M76" i="6" s="1"/>
  <c r="J75" i="6"/>
  <c r="M75" i="6" s="1"/>
  <c r="J74" i="6"/>
  <c r="M74" i="6" s="1"/>
  <c r="J73" i="6"/>
  <c r="M73" i="6" s="1"/>
  <c r="J72" i="6"/>
  <c r="M72" i="6" s="1"/>
  <c r="J71" i="6"/>
  <c r="M71" i="6" s="1"/>
  <c r="J70" i="6"/>
  <c r="M70" i="6" s="1"/>
  <c r="J69" i="6"/>
  <c r="M69" i="6" s="1"/>
  <c r="J68" i="6"/>
  <c r="M68" i="6" s="1"/>
  <c r="J67" i="6"/>
  <c r="M67" i="6" s="1"/>
  <c r="J66" i="6"/>
  <c r="M66" i="6" s="1"/>
  <c r="J65" i="6"/>
  <c r="M65" i="6" s="1"/>
  <c r="J64" i="6"/>
  <c r="M64" i="6" s="1"/>
  <c r="J63" i="6"/>
  <c r="M63" i="6" s="1"/>
  <c r="J62" i="6"/>
  <c r="M62" i="6" s="1"/>
  <c r="J61" i="6"/>
  <c r="M61" i="6" s="1"/>
  <c r="J60" i="6"/>
  <c r="M60" i="6" s="1"/>
  <c r="J59" i="6"/>
  <c r="M59" i="6" s="1"/>
  <c r="J58" i="6"/>
  <c r="M58" i="6" s="1"/>
  <c r="J57" i="6"/>
  <c r="M57" i="6" s="1"/>
  <c r="J56" i="6"/>
  <c r="M56" i="6" s="1"/>
  <c r="J55" i="6"/>
  <c r="M55" i="6" s="1"/>
  <c r="J54" i="6"/>
  <c r="M54" i="6" s="1"/>
  <c r="J53" i="6"/>
  <c r="M53" i="6" s="1"/>
  <c r="J52" i="6"/>
  <c r="M52" i="6" s="1"/>
  <c r="J51" i="6"/>
  <c r="M51" i="6" s="1"/>
  <c r="J50" i="6"/>
  <c r="M50" i="6" s="1"/>
  <c r="J49" i="6"/>
  <c r="M49" i="6" s="1"/>
  <c r="J48" i="6"/>
  <c r="M48" i="6" s="1"/>
  <c r="J47" i="6"/>
  <c r="M47" i="6" s="1"/>
  <c r="J46" i="6"/>
  <c r="M46" i="6" s="1"/>
  <c r="J45" i="6"/>
  <c r="M45" i="6" s="1"/>
  <c r="J44" i="6"/>
  <c r="M44" i="6" s="1"/>
  <c r="J43" i="6"/>
  <c r="M43" i="6" s="1"/>
  <c r="J42" i="6"/>
  <c r="J34" i="6"/>
  <c r="L34" i="6" s="1"/>
  <c r="J33" i="6"/>
  <c r="L33" i="6" s="1"/>
  <c r="J32" i="6"/>
  <c r="L32" i="6" s="1"/>
  <c r="J31" i="6"/>
  <c r="L31" i="6" s="1"/>
  <c r="J30" i="6"/>
  <c r="J29" i="6"/>
  <c r="L29" i="6" s="1"/>
  <c r="J28" i="6"/>
  <c r="L28" i="6" s="1"/>
  <c r="J27" i="6"/>
  <c r="J20" i="6"/>
  <c r="L20" i="6" s="1"/>
  <c r="J19" i="6"/>
  <c r="L19" i="6" s="1"/>
  <c r="J18" i="6"/>
  <c r="L18" i="6" s="1"/>
  <c r="J17" i="6"/>
  <c r="L17" i="6" s="1"/>
  <c r="J16" i="6"/>
  <c r="L16" i="6" s="1"/>
  <c r="J15" i="6"/>
  <c r="L15" i="6" s="1"/>
  <c r="J14" i="6"/>
  <c r="L14" i="6" s="1"/>
  <c r="J13" i="6"/>
  <c r="J10" i="6"/>
  <c r="L10" i="6" s="1"/>
  <c r="J9" i="6"/>
  <c r="L9" i="6" s="1"/>
  <c r="J8" i="6"/>
  <c r="L8" i="6" s="1"/>
  <c r="J7" i="6"/>
  <c r="J41" i="6" l="1"/>
  <c r="K27" i="6"/>
  <c r="N27" i="6" s="1"/>
  <c r="J12" i="6"/>
  <c r="K142" i="6"/>
  <c r="K13" i="6"/>
  <c r="N13" i="6" s="1"/>
  <c r="K42" i="6"/>
  <c r="J140" i="6"/>
  <c r="K141" i="6"/>
  <c r="L35" i="6"/>
  <c r="K7" i="6"/>
  <c r="K12" i="6" s="1"/>
  <c r="L30" i="6"/>
  <c r="L36" i="6"/>
  <c r="N7" i="6"/>
  <c r="N12" i="6" s="1"/>
  <c r="O42" i="6"/>
  <c r="N141" i="6"/>
  <c r="N142" i="6"/>
  <c r="L7" i="6"/>
  <c r="L12" i="6" s="1"/>
  <c r="L141" i="6"/>
  <c r="L13" i="6"/>
  <c r="L27" i="6"/>
  <c r="K80" i="6"/>
  <c r="O80" i="6" s="1"/>
  <c r="K100" i="6"/>
  <c r="O100" i="6" s="1"/>
  <c r="K35" i="6"/>
  <c r="K61" i="6"/>
  <c r="O61" i="6" s="1"/>
  <c r="L51" i="4"/>
  <c r="M80" i="6"/>
  <c r="M100" i="6"/>
  <c r="M42" i="6"/>
  <c r="M140" i="6" s="1"/>
  <c r="M143" i="6" s="1"/>
  <c r="N41" i="6" l="1"/>
  <c r="N143" i="6" s="1"/>
  <c r="K41" i="6"/>
  <c r="L41" i="6"/>
  <c r="J143" i="6"/>
  <c r="L143" i="6"/>
  <c r="O140" i="6"/>
  <c r="O143" i="6" s="1"/>
  <c r="K140" i="6"/>
  <c r="K143" i="6" s="1"/>
  <c r="N35" i="6"/>
  <c r="J24" i="4"/>
  <c r="L24" i="4" s="1"/>
  <c r="J23" i="4"/>
  <c r="L23" i="4" s="1"/>
  <c r="J20" i="4"/>
  <c r="L20" i="4" s="1"/>
  <c r="J19" i="4"/>
  <c r="L19" i="4" s="1"/>
  <c r="J49" i="4"/>
  <c r="L49" i="4" s="1"/>
  <c r="K49" i="4" l="1"/>
  <c r="N49" i="4" s="1"/>
  <c r="J43" i="4"/>
  <c r="L43" i="4" s="1"/>
  <c r="J42" i="4"/>
  <c r="L42" i="4" s="1"/>
  <c r="J41" i="4"/>
  <c r="L41" i="4" s="1"/>
  <c r="J40" i="4"/>
  <c r="L40" i="4" s="1"/>
  <c r="J39" i="4"/>
  <c r="J22" i="4"/>
  <c r="L22" i="4" s="1"/>
  <c r="J21" i="4"/>
  <c r="J18" i="4"/>
  <c r="L18" i="4" s="1"/>
  <c r="J17" i="4"/>
  <c r="K21" i="4" l="1"/>
  <c r="N21" i="4" s="1"/>
  <c r="L21" i="4"/>
  <c r="K17" i="4"/>
  <c r="N17" i="4" s="1"/>
  <c r="L17" i="4"/>
  <c r="K39" i="4"/>
  <c r="N39" i="4" s="1"/>
  <c r="L39" i="4"/>
  <c r="J26" i="4"/>
  <c r="L26" i="4" s="1"/>
  <c r="J31" i="4"/>
  <c r="L31" i="4" s="1"/>
  <c r="J27" i="4"/>
  <c r="L27" i="4" s="1"/>
  <c r="J9" i="4"/>
  <c r="L9" i="4" s="1"/>
  <c r="J38" i="4"/>
  <c r="L38" i="4" s="1"/>
  <c r="J32" i="4"/>
  <c r="L32" i="4" s="1"/>
  <c r="J37" i="4"/>
  <c r="L37" i="4" s="1"/>
  <c r="J33" i="4"/>
  <c r="M33" i="4" s="1"/>
  <c r="M44" i="4" s="1"/>
  <c r="M52" i="4" s="1"/>
  <c r="J29" i="4"/>
  <c r="L29" i="4" s="1"/>
  <c r="J34" i="4"/>
  <c r="L34" i="4" s="1"/>
  <c r="J35" i="4"/>
  <c r="L35" i="4" s="1"/>
  <c r="J30" i="4"/>
  <c r="L30" i="4" s="1"/>
  <c r="J25" i="4"/>
  <c r="L25" i="4" s="1"/>
  <c r="O29" i="4" l="1"/>
  <c r="O44" i="4" s="1"/>
  <c r="O52" i="4" s="1"/>
  <c r="N29" i="4"/>
  <c r="K29" i="4"/>
  <c r="J7" i="4"/>
  <c r="J8" i="4"/>
  <c r="L8" i="4" s="1"/>
  <c r="J10" i="4"/>
  <c r="L10" i="4" s="1"/>
  <c r="J11" i="4"/>
  <c r="L11" i="4" s="1"/>
  <c r="L7" i="4" l="1"/>
  <c r="L12" i="4" s="1"/>
  <c r="J12" i="4"/>
  <c r="K7" i="4"/>
  <c r="J48" i="4"/>
  <c r="L48" i="4" s="1"/>
  <c r="J47" i="4"/>
  <c r="L47" i="4" s="1"/>
  <c r="J46" i="4"/>
  <c r="L46" i="4" s="1"/>
  <c r="J45" i="4"/>
  <c r="J50" i="4" s="1"/>
  <c r="J36" i="4"/>
  <c r="J28" i="4"/>
  <c r="J16" i="4"/>
  <c r="L16" i="4" s="1"/>
  <c r="J15" i="4"/>
  <c r="L15" i="4" s="1"/>
  <c r="J14" i="4"/>
  <c r="L14" i="4" s="1"/>
  <c r="J13" i="4"/>
  <c r="J44" i="4" l="1"/>
  <c r="N7" i="4"/>
  <c r="N12" i="4" s="1"/>
  <c r="K12" i="4"/>
  <c r="J52" i="4"/>
  <c r="K25" i="4"/>
  <c r="N25" i="4" s="1"/>
  <c r="L28" i="4"/>
  <c r="L13" i="4"/>
  <c r="L44" i="4" s="1"/>
  <c r="L52" i="4" s="1"/>
  <c r="K34" i="4"/>
  <c r="N34" i="4" s="1"/>
  <c r="L36" i="4"/>
  <c r="K45" i="4"/>
  <c r="L45" i="4"/>
  <c r="L50" i="4" s="1"/>
  <c r="K13" i="4"/>
  <c r="N45" i="4" l="1"/>
  <c r="N50" i="4" s="1"/>
  <c r="N52" i="4" s="1"/>
  <c r="K50" i="4"/>
  <c r="N13" i="4"/>
  <c r="N44" i="4" s="1"/>
  <c r="K44" i="4"/>
  <c r="K52" i="4"/>
</calcChain>
</file>

<file path=xl/sharedStrings.xml><?xml version="1.0" encoding="utf-8"?>
<sst xmlns="http://schemas.openxmlformats.org/spreadsheetml/2006/main" count="588" uniqueCount="232">
  <si>
    <t>Unidad</t>
  </si>
  <si>
    <t>Mes</t>
  </si>
  <si>
    <t>Análisis y caracterización de la situación ambiental a largo de las diferentes fases del proceso productivo, frente a 
Reglamentación y normatividad
Identificación, de Materias primas,  insumos, instalaciones, residuos (vertimientos, emisiones, residuos peligrosos, residuos sólidos)
Identificación y valoración de riesgos en el municipio de Belén, 
Plan de manejo ambiental</t>
  </si>
  <si>
    <t>1. No. y Titulo</t>
  </si>
  <si>
    <t>2. Descripción Actividad</t>
  </si>
  <si>
    <t>3. Descripción del recurso</t>
  </si>
  <si>
    <t>4. Unidad</t>
  </si>
  <si>
    <t>5. Cantidad</t>
  </si>
  <si>
    <t>6. Valor Unitario</t>
  </si>
  <si>
    <t>7. Valor Total</t>
  </si>
  <si>
    <t>Artesanías de Colombia</t>
  </si>
  <si>
    <t>Efectivo</t>
  </si>
  <si>
    <t>Trayecto</t>
  </si>
  <si>
    <t>Municipio</t>
  </si>
  <si>
    <t>Producción</t>
  </si>
  <si>
    <t>Organización Internacional para las Migraciones OIM</t>
  </si>
  <si>
    <t xml:space="preserve">Investigación tecnológica </t>
  </si>
  <si>
    <t>Investigación ambiental del proceso productivo.</t>
  </si>
  <si>
    <t>Transferencia tecnológica</t>
  </si>
  <si>
    <t>Parcelas Demostrativas</t>
  </si>
  <si>
    <t>Honorarios profesional en Ciencias Económicas o Administrativas</t>
  </si>
  <si>
    <t>Honorarios Ingeniero Industrial</t>
  </si>
  <si>
    <t>Honorarios Ingeniero Ambiental</t>
  </si>
  <si>
    <t>Honorarios Ingeniero Agrónomo</t>
  </si>
  <si>
    <t>Honorarios Profesional en Comercio Internacional y Mercadeo</t>
  </si>
  <si>
    <t>Adquisición de herramientas de producción</t>
  </si>
  <si>
    <t>Implementación buenas prácticas ambientales</t>
  </si>
  <si>
    <t>Montaje parcelas demostrativas</t>
  </si>
  <si>
    <t>Impresión de Formularios</t>
  </si>
  <si>
    <t>Gastos de desplazamiento Belén</t>
  </si>
  <si>
    <t>Gastos de desplazamiento
a nivel nacional</t>
  </si>
  <si>
    <t>Materiales para la investigación</t>
  </si>
  <si>
    <t>Implementación de buenas prácticas de aprovechamiento y explotación en la curtición de pieles en el municipio de Belén
- Pautas para buenas prácticas de aprovechamiento
- Metodología detallada</t>
  </si>
  <si>
    <t>Implementación de buenas prácticas de aprovechamiento y explotación</t>
  </si>
  <si>
    <t>Investigación de Mercados Nacionales</t>
  </si>
  <si>
    <t>Investigación de Mercados Internacionales</t>
  </si>
  <si>
    <t>Maximizar el éxito reduciendo la incertidumbre de la improvisación y definiendo las consecuencias de las acciones determinadas.  
Elevar el nivel de éxito organizacional.</t>
  </si>
  <si>
    <t>Incursionar en la producción planificada en una organización de productores, en función a las oportunidades de mercado identificadas.</t>
  </si>
  <si>
    <t xml:space="preserve">Charla de presentación y motivación hacia el tema de Propiedad Intelectual aplicado a las artesanías. Informe de avances del Proyecto. </t>
  </si>
  <si>
    <t xml:space="preserve">Revisión permanente ante la página Internet  www.sic.gov.co del proceso. Si es necesario responder algún requerimiento  u oposición se adelanta la gestión. </t>
  </si>
  <si>
    <t xml:space="preserve">Entrega del acto administrativo del signo distintivo a la comunidad beneficiaria o entregas individuales. </t>
  </si>
  <si>
    <t>Producción piloto:
Diseño y puesta en marcha de un plan de trabajo:
definición de roles y cadenas de trabajo.
Programación de objetivos, planteamiento de metas, seguimiento, análisis de tiempos y movimientos y la interrelación entre cada uno de los procesos.</t>
  </si>
  <si>
    <t>Desarrolla los conceptos de producto, línea y colección teniendo en cuenta la relación con la función y dinámica del mercado (oferta - demanda).</t>
  </si>
  <si>
    <t>Desarrolla los conceptos de identidad (individual y colectiva), expresión (material e inmaterial), relación con variables externas y transformación.</t>
  </si>
  <si>
    <t xml:space="preserve">Desarrolla el concepto de Tendencia, lo que significan las Tendencias, explica los ciclos históricos de las Tendencias, la metodologías para construir y captar una Tendencia, las fuentes de las Tendencias, quien las crea y los aspectos de las Tendencias.
Expone casos de aplicación de tendencias en la artesanía por categorías de productos.
</t>
  </si>
  <si>
    <t>Se define el concepto de diseño de productos y sus componentes, consolidando la Matriz de Diseño.</t>
  </si>
  <si>
    <t>Retoma lo visto en la actividad 4.1.2.3 Elementos identitarios de la cultura.
En plantilla de Trabajo del Referente se realizan ejercicios de exploración y trabajo con el/los referente(s) y se definen variables de diseño a implementar en el diseño de producto.</t>
  </si>
  <si>
    <t xml:space="preserve">Se desarrollan los conceptos de forma, función y su relación según el usuario, el contexto y ocasión de uso.  Color, texturas.  Aplicación del referente al producto.
Se definen aspectos relevantes de la función de un producto.
Los beneficiarios inician el proceso de bocetaje </t>
  </si>
  <si>
    <t xml:space="preserve">Se definen las líneas de producto a realizar </t>
  </si>
  <si>
    <t>Se desarrollan los conceptos de protocolos y modelos de comprobación.
Se definen las estrategias e instrumentos que facilitarán la evaluación y la toma de decisiones sobre los productos diseñados.</t>
  </si>
  <si>
    <t>Se definen aspectos integrales de un producto.
Prototipado.
Ajustes de Diseño
Aprobación de productos para producción</t>
  </si>
  <si>
    <t>Se desarrollan conceptos del diseño gráfico en relación con la expresión artesanal y las condiciones de presentación comercial (producto, individuo, colectivo, empresa, sector y país)</t>
  </si>
  <si>
    <t>Se desarrollan conceptos de identidad corporativa, categorías, ventajas, registro y tendencias.
Se desarrolla identidad corporativa por unidad productiva artesanal o comunidad, según sea el caso.</t>
  </si>
  <si>
    <t>Se desarrollan conceptos de aplicaciones gráficas para un producto, tipologías, usos, ventajas.
Se desarrollan aplicaciones gráficas según estrategia comercial desarrollada en el módulo de comercialización y el producto diseñado.</t>
  </si>
  <si>
    <t>Se desarrolla sistema de empaque y embalaje, según estrategia comercial desarrollada en el módulo de comercialización y el producto diseñado.</t>
  </si>
  <si>
    <t xml:space="preserve">Investigación ecológica de la especie:
- Identidad biológica de la especie
- Caracterización de la especie
- Usos asociadas
              </t>
  </si>
  <si>
    <t>Identificación de oferta y demanda del recurso natural (vegetal, mineral, animal)
Investigación para la implementación de Parcelas Demostrativas
Identificación de terrenos en los cuales se establecerán las parcelas demostrativas, identificación de la existencia de condiciones climáticas necesarias para el cultivo de la Iraca y determinación de cultivadores que iniciarán con el desarrollo de ésta actividad.</t>
  </si>
  <si>
    <t>Propiciar y fortalecer los espacios de participación ferial  y comercial de acuerdo a la multiculturalidad en los municipios que tienen como prioridad la actividad artesanal en el  departamento.</t>
  </si>
  <si>
    <t xml:space="preserve">Propiciar y fortalecer los espacios de participación ferial  y comercial de acuerdo a la multiculturalidad en los municipios que tienen como prioridad la actividad artesanal en el  departamento. </t>
  </si>
  <si>
    <t>Honorarios del asesor</t>
  </si>
  <si>
    <t>Explica el significado del Referente como herramienta para el desarrollo de ideas para nuevos productos, los criterios de selección de un Referente, tipologías de referentes y desarrolla la metodología de trabajo con referentes.  Desarrolla la Ficha de Inventario de Referentes</t>
  </si>
  <si>
    <t>Se aplica instrumento Cuestionario de Evaluación de Unidad  Productiva y Formato de rueda de Lid.
Cada unidad Productiva junto con el facilitador debe identificar las fortalezas y debilidades del producto actual, identifican las fortalezas y debilidades del manejo del oficio y la Técnica.  
Se hace exploración de la competencia en el mercado (local, nacional e internacional) y se evalúa de acuerdo a unos criterios establecidos (competitividad y valor diferencial).</t>
  </si>
  <si>
    <t>Material didáctico, papelería e impresos</t>
  </si>
  <si>
    <t xml:space="preserve">Recopilación de requisitos para el trámite y su radicación. Incluye pago de  tasa administrativa </t>
  </si>
  <si>
    <t>Diagnostico de estado poblacional de la especie.
Investigación Parcelas Demostrativas del Cultivo de la Iraca</t>
  </si>
  <si>
    <t>Plan de producción</t>
  </si>
  <si>
    <t>Producto, Línea y Colección</t>
  </si>
  <si>
    <t>Reconocimiento de la Identidad</t>
  </si>
  <si>
    <t>Identificación de Referentes</t>
  </si>
  <si>
    <t>Tendencias</t>
  </si>
  <si>
    <t>Matriz de Diseño</t>
  </si>
  <si>
    <t>Taller de Referentes aplicado al Producto</t>
  </si>
  <si>
    <t>Talleres de Creatividad</t>
  </si>
  <si>
    <t>Desarrollo de líneas de producto</t>
  </si>
  <si>
    <t>Verificación del Diseño de Producto</t>
  </si>
  <si>
    <t>Prototipado</t>
  </si>
  <si>
    <t>El Diseño Gráfico en el Contexto Artesanal</t>
  </si>
  <si>
    <t>Identidad Corporativa</t>
  </si>
  <si>
    <t xml:space="preserve">Aplicaciones Gráficas </t>
  </si>
  <si>
    <t>Diseño del Sistema de Empaque y Embalaje</t>
  </si>
  <si>
    <t>Asesoría Puntual (aplica para identidad individual)</t>
  </si>
  <si>
    <t>Plan de participación en Expoartesano</t>
  </si>
  <si>
    <t>Plan de producción de feria artesanal Expoartesano</t>
  </si>
  <si>
    <t>Participación en Expoartesano</t>
  </si>
  <si>
    <t>Plan de participación en IFLS+EICI 
Footwear &amp; Leather Show + Exhibición Internacional del Cuero e Insumos, Maquinaria y Tecnología</t>
  </si>
  <si>
    <t>Plan de producción para IFLS+EICI 
Footwear &amp; Leather Show + Exhibición Internacional del Cuero e Insumos, Maquinaria y Tecnología</t>
  </si>
  <si>
    <t>Participación en IFLS+EICI 
Footwear &amp; Leather Show + Exhibición Internacional del Cuero e Insumos, Maquinaria y Tecnología</t>
  </si>
  <si>
    <t>Estrategias de Comercialización a nivel Internacional</t>
  </si>
  <si>
    <t>Sensibilización  del proyecto Propiedad Intelectual y Artesanías</t>
  </si>
  <si>
    <t xml:space="preserve">Capacitación en Propiedad Intelectual y Asociatividad  a las comunidades artesanales </t>
  </si>
  <si>
    <t xml:space="preserve">Protección Jurídica </t>
  </si>
  <si>
    <t>Seguimiento al trámite  ante la SIC</t>
  </si>
  <si>
    <t xml:space="preserve">Evento Entrega Signos </t>
  </si>
  <si>
    <t>Acciones de  Promoción y Divulgación de  los signos distintivos.</t>
  </si>
  <si>
    <t>Gastos de desplazamiento
Colón, Belén, La Cruz, El Tablón (Las Mesas), San Pablo</t>
  </si>
  <si>
    <t>Desarrollo e implementación de parcelas demostrativas en el Municipio de Colón, para promover el cultivo de materia prima: Iraca</t>
  </si>
  <si>
    <t>Gastos de desplazamiento Colón</t>
  </si>
  <si>
    <t xml:space="preserve">Honorarios Profesional en Comercio Internacional y Mercadeo (Experto), costos de viajes, alojamiento y alimentación </t>
  </si>
  <si>
    <t>Material investigación</t>
  </si>
  <si>
    <t>Honorarios Diseñador Industrial</t>
  </si>
  <si>
    <t>Prototipos</t>
  </si>
  <si>
    <t>Etiquetas</t>
  </si>
  <si>
    <t>Honorarios profesional en Comercio Internacional</t>
  </si>
  <si>
    <t>Postferia
Expoartesano</t>
  </si>
  <si>
    <t>Postferia
FLS+EICI 
Footwear &amp; Leather Show + Exhibición Internacional del Cuero e Insumos, Maquinaria y Tecnología</t>
  </si>
  <si>
    <t>Honorarios Diseñador 1</t>
  </si>
  <si>
    <t>Honorarios Diseñador 2</t>
  </si>
  <si>
    <t>Honorarios Diseñador 3</t>
  </si>
  <si>
    <t>Honorarios Diseñador 4</t>
  </si>
  <si>
    <t>Honorarios Diseñador 5</t>
  </si>
  <si>
    <t xml:space="preserve">Levantamiento de Línea Base de Artesanos beneficiarios de los Municipios de Belén, Colón, La Cruz, El Tablón de Gómez y San Pablo, utilizando el formulario de Artesanías de Colombia y Realización de un estudio del estado del arte del sector en éstos municipios
              </t>
  </si>
  <si>
    <t>Asistencia técnica para la transferencia tecnológica en los municipios de Belén, Colón, La Cruz, El Tablón de Gómez y San Pablo</t>
  </si>
  <si>
    <t>Realización de una investigación de mercados nacionales  para los productos desarrollados por los artesanos de los municipios de Belén, Colón, La Cruz, El Tablón de Gómez y San Pablo</t>
  </si>
  <si>
    <t>Realización de una investigación de mercados internacionales con la Comunidad del Caribe: Dominica, Trinidad y Tobago, Barbados, Jamaica, Antigua y Barbuda, Santa Lucia, para los productos desarrollados por los artesanos de los municipios de Belén, Colón, La Cruz, El Tablón de Gómez y San Pablo
Aprovechando el Acuerdo principal sobre comercio y cooperación económica y técnica entre la República de Colombia y la Comunidad del Caribe (CARICOM)</t>
  </si>
  <si>
    <t>Identificación y caracterización del estado actual de la maquinaria y herramientas de producción.
 E identificación, descripción,  caracterización de equipos y herramientas necesarias en los talleres artesanales de los Municipios de Belén, Colón, La Cruz, El Tablón de Gómez y San Pablo</t>
  </si>
  <si>
    <t>Honorarios Abogado profesional</t>
  </si>
  <si>
    <t>Marcas Individuales</t>
  </si>
  <si>
    <t>Marcas Colectivas</t>
  </si>
  <si>
    <t>Declaración de protección Denominación de Origen</t>
  </si>
  <si>
    <t>Delegación de Denominación de Origen</t>
  </si>
  <si>
    <t>Autorización de Uso Denominación de Origen</t>
  </si>
  <si>
    <t>Marca de Certificación</t>
  </si>
  <si>
    <t>Honorarios profesional</t>
  </si>
  <si>
    <t>Honorarios vendedor 1</t>
  </si>
  <si>
    <t>Honorarios vendedor 2</t>
  </si>
  <si>
    <t>Compra de Stand comercial</t>
  </si>
  <si>
    <t>Transporte productos</t>
  </si>
  <si>
    <t>Materiales empaque de productos</t>
  </si>
  <si>
    <t>Gastos de desplazamiento profesional</t>
  </si>
  <si>
    <t>Gastos de alojamiento y alimentación profesional</t>
  </si>
  <si>
    <t>Gastos de desplazamiento vendedor 1</t>
  </si>
  <si>
    <t>Gastos de alojamiento y alimentación vendedor 1</t>
  </si>
  <si>
    <t>Transporte artesano 1</t>
  </si>
  <si>
    <t>Gastos de alojamiento y alimentación artesano 1</t>
  </si>
  <si>
    <t>Transporte artesano 2</t>
  </si>
  <si>
    <t>Gastos de alojamiento y alimentación artesano 2</t>
  </si>
  <si>
    <t>Transporte artesano 3</t>
  </si>
  <si>
    <t>Gastos de alojamiento y alimentación artesano 3</t>
  </si>
  <si>
    <t>Implementación de estrategias de comercialización a nivel internacional</t>
  </si>
  <si>
    <t>Monitoreo, seguimiento y evaluación</t>
  </si>
  <si>
    <t>Actividades de monitoreo seguimiento y evaluación</t>
  </si>
  <si>
    <t>Realización de talleres para fortalecer los conceptos de asociatividad, formalización y bancarización
¿Qué es ser formal?
Identificación de mi  estado actual
Identificación del estado actual de las organizaciones existentes y  Propuesta de plan de acción</t>
  </si>
  <si>
    <t>Dar a conocer a los artesanos  las implicaciones de ser formal, asociarse y/o bancarizarse: 
Beneficios en términos del aprovechamiento de sus ventajas comparativas: reducir costos, compartir riesgos, aumentar el poder de negociación, acceso a tecnología, calidad, etc. 
Estabilidad,  reconocimiento  nuevos
negocios, acceso al crédito
 Responsabilidades contable, tributaria y jurídica</t>
  </si>
  <si>
    <t xml:space="preserve">Seminario - Taller de Empoderamiento de derechos, Equidad de género para las Mujeres </t>
  </si>
  <si>
    <t>Empaques</t>
  </si>
  <si>
    <t>Stand comercial</t>
  </si>
  <si>
    <t xml:space="preserve">Lo que implica, beneficios y responsabilidades de Ser Formal, asociarse o bancarizarse </t>
  </si>
  <si>
    <t xml:space="preserve">Caracterización del recurso natural                         </t>
  </si>
  <si>
    <t xml:space="preserve">Estudio Técnico  y legal               </t>
  </si>
  <si>
    <t xml:space="preserve">SISTEMA DE INFORMACION ESTADISTICA </t>
  </si>
  <si>
    <t xml:space="preserve">Sistema de Información Estadística    </t>
  </si>
  <si>
    <t>ASOCIATIVIDAD</t>
  </si>
  <si>
    <t>PRODUCCION</t>
  </si>
  <si>
    <t>DISEÑO</t>
  </si>
  <si>
    <t>COMERCIALIZACION</t>
  </si>
  <si>
    <t>PRESUPUESTO PRIMERA FASE</t>
  </si>
  <si>
    <t>PRESUPUESTO SEGUNDA FASE</t>
  </si>
  <si>
    <t>Gestiones de asesoría, acompañamiento para la actualización o fortalecimientos de las organizaciones, a  partir  de la identificación  de objetivos e intereses comunes y del plan de acción propuesto.</t>
  </si>
  <si>
    <t>Coordinación Proyecto</t>
  </si>
  <si>
    <t>Coordinación del Proyecto</t>
  </si>
  <si>
    <t>Gastos de Coordinación del Proyecto (medio tiempo)</t>
  </si>
  <si>
    <t>OIM</t>
  </si>
  <si>
    <t>Actividad</t>
  </si>
  <si>
    <t>Actor responsable</t>
  </si>
  <si>
    <t>Cronograma Primera Fase</t>
  </si>
  <si>
    <t xml:space="preserve">Mes </t>
  </si>
  <si>
    <t>Mes 10</t>
  </si>
  <si>
    <t>Mes 11</t>
  </si>
  <si>
    <t>Mes 12</t>
  </si>
  <si>
    <t>Mes 13</t>
  </si>
  <si>
    <t>Mes 14</t>
  </si>
  <si>
    <t>Mes 15</t>
  </si>
  <si>
    <t>Mes 16</t>
  </si>
  <si>
    <t>Mes 17</t>
  </si>
  <si>
    <t>Mes 18</t>
  </si>
  <si>
    <t xml:space="preserve">Sistema de Información Estadística para la Actividad Artesanal SIEAA   </t>
  </si>
  <si>
    <t>Operador</t>
  </si>
  <si>
    <t xml:space="preserve"> Investigación tecnológica</t>
  </si>
  <si>
    <t xml:space="preserve">Caracterización del recurso natural  </t>
  </si>
  <si>
    <t>Cronograma Segunda Fase</t>
  </si>
  <si>
    <t>Asociación, formalización y bancarización - momento y formas adecuadas</t>
  </si>
  <si>
    <t>Lo que implica, beneficios y responsabilidades de Ser Formal, asociarse o bancarizarse</t>
  </si>
  <si>
    <t>Asesoría y acompañamiento para la asociatividad,  formalización y bancarización</t>
  </si>
  <si>
    <t>Aplicaciones Gráficas</t>
  </si>
  <si>
    <t xml:space="preserve"> Plan de producción de feria artesanal Expoartesano</t>
  </si>
  <si>
    <t>Plan de participación en Expoartesanías y Rueda de Negocios en Expoartesanías</t>
  </si>
  <si>
    <t>Plan de producción de feria artesanal Expoartesanías y Rueda de Negocios en Expoartesanías</t>
  </si>
  <si>
    <t>Participación en Expoartesanías y Rueda de Negocios en Expoartesanías</t>
  </si>
  <si>
    <t>Capacitación en Propiedad Intelectual y Asociatividad  a las comunidades artesanales</t>
  </si>
  <si>
    <t>Estudio Técnico  y legal</t>
  </si>
  <si>
    <t>Protección Jurídica</t>
  </si>
  <si>
    <t xml:space="preserve"> Evento Entrega Signos</t>
  </si>
  <si>
    <t>Asesoría legal a  beneficiarios o comunidades con signos registrados</t>
  </si>
  <si>
    <t>Seguimiento y Monitoreo</t>
  </si>
  <si>
    <t>Evaluación media y final</t>
  </si>
  <si>
    <t>8. Subtotal Actividades</t>
  </si>
  <si>
    <t>Subtotal Componente Asociatividad</t>
  </si>
  <si>
    <t>TOTAL PROYECTO - FASE II</t>
  </si>
  <si>
    <t>TOTAL PROYECTO - FASE I</t>
  </si>
  <si>
    <t>Subtotal Componente Sistema de Información Estadística</t>
  </si>
  <si>
    <t>Subtotal Componente Producción</t>
  </si>
  <si>
    <t>Subtotal Componente Comercialización</t>
  </si>
  <si>
    <t>Subtotal Componente Diseño</t>
  </si>
  <si>
    <t>9. Fuentes de Financiación</t>
  </si>
  <si>
    <t>10. Fuentes de Financiación</t>
  </si>
  <si>
    <t>Gastos de alojamiento y alimentación (5 días por municipio)</t>
  </si>
  <si>
    <t>Días</t>
  </si>
  <si>
    <t>Gastos de alojamiento y alimentación (20 días)</t>
  </si>
  <si>
    <t>Gastos de alojamiento y alimentación (2 días por municipio)</t>
  </si>
  <si>
    <t>Gastos de alojamiento y alimentación (90 días)</t>
  </si>
  <si>
    <t>Gastos de alojamiento y alimentación (30 días)</t>
  </si>
  <si>
    <t>Gastos de alojamiento y alimentación (3 días por destino nacional)</t>
  </si>
  <si>
    <t>Gastos de transporte, estadía, alimentación de profesionales de OIM y ADC que viajan a Pasto con el objetivo de realizar comités técnicos de monitoreo y seguimiento o actividades de evaluación del proyecto</t>
  </si>
  <si>
    <t>Material didáctico y papelería</t>
  </si>
  <si>
    <t>Gastos de alojamiento y alimentación (10 días por municipio)</t>
  </si>
  <si>
    <t>Gastos de alojamiento y alimentación (3 días por municipio)</t>
  </si>
  <si>
    <t>Gastos de alojamiento y alimentación (20 días por municipio)</t>
  </si>
  <si>
    <t>Catálogos</t>
  </si>
  <si>
    <t>Planear el programa de seguimiento a compradores, visitantes y participantes de la feria, así como de los posibles alianzas estratégicas generadas a partir de la feria: evaluación del evento, planteamiento de objetivos, limpieza de datos.</t>
  </si>
  <si>
    <t>Postferia
Expoartesanías y Rueda de Negocios en Expoartesanías</t>
  </si>
  <si>
    <t>Teniendo en cuenta los resultados obtenidos en la investigación de mercados Internacionales, desarrollar estrategias de comercialización como:
 - Realización de una Misión Comercial Internacional con el objetivo de cerrar negocios con distribuidores en el Caribe.
- Otras estrategias comerciales de promoción y mercadeo, como la realización de contactos con instituciones como Cámaras de Comercio, Aeropuertos, Terminales de Transporte, encadenamiento con Instituciones gubernamentales del sector turístico, con operadores mayoritarios turísticos, con el fin de buscar mercados y comercializar las Artesanías del Departamento de Nariño.</t>
  </si>
  <si>
    <t xml:space="preserve">Capacitación en temas de Propiedad Intelectual aplicada a la artesanía. Incluye temas de Derecho de Autor, Signos Distintivos, Diseños industriales. Además de la información básica sobre el tema de asociatividad. </t>
  </si>
  <si>
    <t>Materiales, papelería, impresiones</t>
  </si>
  <si>
    <t xml:space="preserve">Capacitación, asesoría  colectiva  o  individual  a las solicitudes de registros de  DO, marca comercial e individual se adelanta un estudio técnico que prevé  las posibilidades y requisitos legales.  Apoyo SIC- DNDA. </t>
  </si>
  <si>
    <t xml:space="preserve">Asesoría legal a  beneficiarios o comunidades con signos registrados </t>
  </si>
  <si>
    <t>Asesoría  legal  a las comunidades artesanales de los signos distintivos en caso de  protección legal.  Acompañamiento en la creación de  Consejos Administradores o Reguladores de las D.O.</t>
  </si>
  <si>
    <t>Creación de estrategia de visibilización  y mercadeo de los productos artesanales con signo distintivo ( Uso de TIC´s y  Producción de material divulgativo). Desarrollo de Marketing Territorial.</t>
  </si>
  <si>
    <t>Conceptos y formas de Asociatividad,  formalización y bancarización</t>
  </si>
  <si>
    <t>Momento y formas adecuadas para  la Asociación, formalización y bancarización
Formas jurídicas para asociarse o formalizarse 
Pasos para constituir una empresa en Colombia  (RUT)
Proceso y requisitos para bancarizarse</t>
  </si>
  <si>
    <t>Diagnóstico de estado poblacional de la especie.
Investigación Parcelas Demostrativas del Cultivo de la Iraca</t>
  </si>
  <si>
    <t>Postferia Expoartesano</t>
  </si>
  <si>
    <t>Postferia FLS+EICI 
Footwear &amp; Leather Show + Exhibición Internacional del Cuero e Insumos, Maquinaria y Tecnología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</si>
</sst>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sz val="10"/>
      <name val="Arial"/>
      <family val="2"/>
    </font>
    <font>
      <sz val="10"/>
      <name val="Arial"/>
      <family val="2"/>
      <charset val="204"/>
    </font>
    <font>
      <sz val="10"/>
      <color theme="1"/>
      <name val="Arial"/>
      <family val="2"/>
    </font>
    <font>
      <b/>
      <sz val="10"/>
      <color theme="0"/>
      <name val="Arial"/>
      <family val="2"/>
    </font>
    <font>
      <b/>
      <sz val="10"/>
      <color theme="1"/>
      <name val="Arial"/>
      <family val="2"/>
    </font>
    <font>
      <b/>
      <sz val="10"/>
      <color indexed="8"/>
      <name val="Arial"/>
      <family val="2"/>
    </font>
    <font>
      <b/>
      <sz val="10"/>
      <name val="Arial"/>
      <family val="2"/>
    </font>
    <font>
      <sz val="10"/>
      <color rgb="FF000000"/>
      <name val="Arial"/>
      <family val="2"/>
    </font>
    <font>
      <sz val="10"/>
      <color rgb="FFFF0000"/>
      <name val="Arial"/>
      <family val="2"/>
    </font>
  </fonts>
  <fills count="12">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rgb="FFCCFFFF"/>
        <bgColor indexed="64"/>
      </patternFill>
    </fill>
    <fill>
      <patternFill patternType="solid">
        <fgColor rgb="FFA6A6A6"/>
        <bgColor indexed="64"/>
      </patternFill>
    </fill>
    <fill>
      <patternFill patternType="solid">
        <fgColor theme="0" tint="-0.34998626667073579"/>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8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6"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7" fillId="0" borderId="0"/>
    <xf numFmtId="0" fontId="6" fillId="0" borderId="0"/>
    <xf numFmtId="0" fontId="6" fillId="0" borderId="0"/>
    <xf numFmtId="0" fontId="6"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9">
    <xf numFmtId="0" fontId="0" fillId="0" borderId="0" xfId="0"/>
    <xf numFmtId="0" fontId="0" fillId="0" borderId="0" xfId="0" applyFill="1"/>
    <xf numFmtId="0" fontId="0" fillId="0" borderId="0" xfId="0" applyAlignment="1">
      <alignment horizontal="center"/>
    </xf>
    <xf numFmtId="3" fontId="0" fillId="0" borderId="0" xfId="0" applyNumberFormat="1"/>
    <xf numFmtId="0" fontId="2" fillId="0" borderId="0" xfId="0" applyFont="1" applyFill="1" applyBorder="1" applyAlignment="1">
      <alignment vertical="center"/>
    </xf>
    <xf numFmtId="0" fontId="0" fillId="0" borderId="0" xfId="0"/>
    <xf numFmtId="0" fontId="11" fillId="8" borderId="1" xfId="0" applyNumberFormat="1" applyFont="1" applyFill="1" applyBorder="1" applyAlignment="1">
      <alignment horizontal="center" vertical="center"/>
    </xf>
    <xf numFmtId="0" fontId="11" fillId="8" borderId="5" xfId="0" applyNumberFormat="1" applyFont="1" applyFill="1" applyBorder="1" applyAlignment="1">
      <alignment horizontal="center" vertical="center" wrapText="1"/>
    </xf>
    <xf numFmtId="0" fontId="11" fillId="8"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3" fontId="8" fillId="0" borderId="1" xfId="0" applyNumberFormat="1" applyFont="1" applyFill="1" applyBorder="1" applyAlignment="1">
      <alignment horizontal="right" vertical="center"/>
    </xf>
    <xf numFmtId="3" fontId="10" fillId="8" borderId="1" xfId="0" applyNumberFormat="1" applyFont="1" applyFill="1" applyBorder="1" applyAlignment="1">
      <alignment horizontal="center" vertical="center"/>
    </xf>
    <xf numFmtId="0" fontId="6" fillId="0" borderId="1" xfId="0" applyFont="1" applyFill="1" applyBorder="1" applyAlignment="1">
      <alignment vertical="justify" wrapText="1"/>
    </xf>
    <xf numFmtId="0" fontId="8" fillId="0" borderId="1" xfId="0" applyFont="1" applyFill="1" applyBorder="1" applyAlignment="1">
      <alignment vertical="center" wrapText="1"/>
    </xf>
    <xf numFmtId="3" fontId="8" fillId="0" borderId="1" xfId="0" applyNumberFormat="1" applyFont="1" applyFill="1" applyBorder="1" applyAlignment="1">
      <alignment horizontal="center" vertical="center"/>
    </xf>
    <xf numFmtId="0" fontId="9" fillId="5" borderId="3" xfId="0" applyFont="1" applyFill="1" applyBorder="1" applyAlignment="1">
      <alignment horizontal="center" vertical="center" textRotation="90"/>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vertical="center"/>
    </xf>
    <xf numFmtId="3" fontId="8" fillId="0" borderId="1" xfId="0" applyNumberFormat="1" applyFont="1" applyFill="1" applyBorder="1" applyAlignment="1">
      <alignment vertical="center"/>
    </xf>
    <xf numFmtId="0" fontId="8"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8" fillId="9" borderId="1" xfId="0" applyFont="1" applyFill="1" applyBorder="1" applyAlignment="1">
      <alignment horizontal="justify" vertical="center" wrapText="1"/>
    </xf>
    <xf numFmtId="0" fontId="8" fillId="0" borderId="1" xfId="0" applyFont="1" applyBorder="1" applyAlignment="1">
      <alignment horizontal="left" vertical="center" wrapText="1"/>
    </xf>
    <xf numFmtId="0" fontId="8" fillId="10" borderId="1" xfId="0" applyFont="1" applyFill="1" applyBorder="1" applyAlignment="1">
      <alignment horizontal="justify" vertical="center" wrapText="1"/>
    </xf>
    <xf numFmtId="0" fontId="8" fillId="9" borderId="1" xfId="0" applyFont="1" applyFill="1" applyBorder="1" applyAlignment="1">
      <alignment vertical="center" wrapText="1"/>
    </xf>
    <xf numFmtId="0" fontId="10" fillId="8" borderId="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8" fillId="9" borderId="2" xfId="0" applyFont="1" applyFill="1" applyBorder="1" applyAlignment="1">
      <alignment horizontal="justify" vertical="center" wrapText="1"/>
    </xf>
    <xf numFmtId="0" fontId="8" fillId="0" borderId="2" xfId="0" applyFont="1" applyBorder="1" applyAlignment="1">
      <alignment horizontal="justify" vertical="center" wrapText="1"/>
    </xf>
    <xf numFmtId="0" fontId="10" fillId="8" borderId="4" xfId="0" applyFont="1" applyFill="1" applyBorder="1" applyAlignment="1">
      <alignment vertical="center" wrapText="1"/>
    </xf>
    <xf numFmtId="0" fontId="8" fillId="0" borderId="1" xfId="0" applyFont="1" applyFill="1" applyBorder="1" applyAlignment="1">
      <alignment horizontal="justify" vertical="center" wrapText="1"/>
    </xf>
    <xf numFmtId="0" fontId="14" fillId="10" borderId="1" xfId="0" applyFont="1" applyFill="1" applyBorder="1" applyAlignment="1">
      <alignment horizontal="justify" vertical="center" wrapText="1"/>
    </xf>
    <xf numFmtId="0" fontId="8" fillId="1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5" fillId="0" borderId="0" xfId="0" applyFont="1" applyAlignment="1">
      <alignment horizontal="center"/>
    </xf>
    <xf numFmtId="0" fontId="8" fillId="0" borderId="1" xfId="0" applyFont="1" applyFill="1" applyBorder="1" applyAlignment="1">
      <alignment vertical="center" wrapText="1"/>
    </xf>
    <xf numFmtId="0" fontId="9" fillId="4" borderId="4" xfId="0" applyFont="1" applyFill="1" applyBorder="1" applyAlignment="1">
      <alignment horizontal="center" vertical="center" textRotation="90"/>
    </xf>
    <xf numFmtId="0" fontId="9" fillId="4" borderId="3" xfId="0" applyFont="1" applyFill="1" applyBorder="1" applyAlignment="1">
      <alignment horizontal="center" vertical="center" textRotation="90"/>
    </xf>
    <xf numFmtId="0" fontId="13" fillId="0" borderId="1" xfId="0" applyFont="1" applyFill="1" applyBorder="1" applyAlignment="1">
      <alignment vertical="center" wrapText="1"/>
    </xf>
    <xf numFmtId="0" fontId="9" fillId="3" borderId="4" xfId="0" applyFont="1" applyFill="1" applyBorder="1" applyAlignment="1">
      <alignment horizontal="center" vertical="center" textRotation="90" wrapText="1"/>
    </xf>
    <xf numFmtId="0" fontId="9" fillId="3" borderId="3" xfId="0" applyFont="1" applyFill="1" applyBorder="1" applyAlignment="1">
      <alignment horizontal="center" vertical="center" textRotation="90" wrapText="1"/>
    </xf>
    <xf numFmtId="0" fontId="11" fillId="8" borderId="5" xfId="0" applyNumberFormat="1" applyFont="1" applyFill="1" applyBorder="1" applyAlignment="1">
      <alignment horizontal="center" vertical="center"/>
    </xf>
    <xf numFmtId="0" fontId="11" fillId="8" borderId="6" xfId="0" applyNumberFormat="1" applyFont="1" applyFill="1" applyBorder="1" applyAlignment="1">
      <alignment horizontal="center" vertical="center"/>
    </xf>
    <xf numFmtId="0" fontId="11" fillId="8"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textRotation="90"/>
    </xf>
    <xf numFmtId="0" fontId="10" fillId="8" borderId="1"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0" fontId="12" fillId="8" borderId="8"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9" fillId="2" borderId="4" xfId="0" applyFont="1" applyFill="1" applyBorder="1" applyAlignment="1">
      <alignment horizontal="center" vertical="center" textRotation="90" wrapText="1"/>
    </xf>
    <xf numFmtId="0" fontId="9" fillId="2" borderId="3" xfId="0" applyFont="1" applyFill="1" applyBorder="1" applyAlignment="1">
      <alignment horizontal="center" vertical="center" textRotation="90" wrapText="1"/>
    </xf>
    <xf numFmtId="0" fontId="9" fillId="2" borderId="2" xfId="0" applyFont="1" applyFill="1" applyBorder="1" applyAlignment="1">
      <alignment horizontal="center" vertical="center" textRotation="90" wrapText="1"/>
    </xf>
    <xf numFmtId="3" fontId="8" fillId="0" borderId="4"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0" fontId="11" fillId="8" borderId="1" xfId="0" applyNumberFormat="1" applyFont="1" applyFill="1" applyBorder="1" applyAlignment="1">
      <alignment horizontal="center" vertical="center"/>
    </xf>
    <xf numFmtId="0" fontId="12" fillId="8" borderId="1" xfId="0" applyFont="1" applyFill="1" applyBorder="1" applyAlignment="1">
      <alignment horizontal="center" vertical="center" wrapText="1"/>
    </xf>
    <xf numFmtId="0" fontId="6" fillId="0" borderId="1" xfId="0" applyFont="1" applyFill="1" applyBorder="1" applyAlignment="1">
      <alignment vertical="center" wrapText="1"/>
    </xf>
    <xf numFmtId="3" fontId="8" fillId="0"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9" fillId="7" borderId="4" xfId="0" applyFont="1" applyFill="1" applyBorder="1" applyAlignment="1">
      <alignment horizontal="center" vertical="center" textRotation="90" wrapText="1"/>
    </xf>
    <xf numFmtId="0" fontId="9" fillId="7" borderId="3" xfId="0" applyFont="1" applyFill="1" applyBorder="1" applyAlignment="1">
      <alignment horizontal="center" vertical="center" textRotation="90" wrapText="1"/>
    </xf>
    <xf numFmtId="0" fontId="9" fillId="7" borderId="2"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9" fillId="6" borderId="2" xfId="0" applyFont="1" applyFill="1" applyBorder="1" applyAlignment="1">
      <alignment horizontal="center" vertical="center" textRotation="90" wrapText="1"/>
    </xf>
    <xf numFmtId="0" fontId="6"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9" borderId="1" xfId="0" applyFont="1" applyFill="1" applyBorder="1" applyAlignment="1">
      <alignment horizontal="justify" vertical="center" wrapText="1"/>
    </xf>
    <xf numFmtId="0" fontId="8" fillId="0" borderId="1" xfId="0" applyFont="1" applyBorder="1" applyAlignment="1">
      <alignment horizontal="left" vertical="center" wrapText="1"/>
    </xf>
    <xf numFmtId="0" fontId="8" fillId="11" borderId="1" xfId="0" applyFont="1" applyFill="1" applyBorder="1" applyAlignment="1">
      <alignment horizontal="justify" vertical="center" wrapText="1"/>
    </xf>
    <xf numFmtId="0" fontId="10" fillId="8" borderId="5"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cellXfs>
  <cellStyles count="5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299" builtinId="8" hidden="1"/>
    <cellStyle name="Hipervínculo" xfId="300"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365"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Millares 2" xfId="65"/>
    <cellStyle name="Millares 2 2" xfId="147"/>
    <cellStyle name="Millares 2 3" xfId="148"/>
    <cellStyle name="Millares 2 4" xfId="149"/>
    <cellStyle name="Millares 2 5" xfId="150"/>
    <cellStyle name="Millares 2 6" xfId="151"/>
    <cellStyle name="Normal" xfId="0" builtinId="0"/>
    <cellStyle name="Normal 14" xfId="152"/>
    <cellStyle name="Normal 2" xfId="144"/>
    <cellStyle name="Normal 2 2" xfId="153"/>
    <cellStyle name="Normal 2 2 2" xfId="146"/>
    <cellStyle name="Normal 2 3" xfId="145"/>
    <cellStyle name="Normal 3" xfId="154"/>
    <cellStyle name="Normal 4" xfId="155"/>
    <cellStyle name="Normal 4 2" xfId="156"/>
  </cellStyles>
  <dxfs count="0"/>
  <tableStyles count="0" defaultTableStyle="TableStyleMedium2" defaultPivotStyle="PivotStyleMedium9"/>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incomercio.gov.co/Documents%20and%20Settings/muribe/Configuraci&#243;n%20local/Archivos%20temporales%20de%20Internet/OLK32/MODELO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sheetName val="MAT.PRIMAS"/>
      <sheetName val="Bases"/>
      <sheetName val="Inventario MP"/>
      <sheetName val="Inventario PT"/>
      <sheetName val="GastosAdm"/>
      <sheetName val="Deuda"/>
      <sheetName val="P&amp;G_PROY"/>
      <sheetName val="BALANCE_PROY"/>
      <sheetName val="ANA_HOR&amp;VTCAL"/>
      <sheetName val="FLUJO_DECAJA"/>
      <sheetName val="Valoracion"/>
      <sheetName val="ENLACES"/>
      <sheetName val="INF_HISTORICA"/>
      <sheetName val="FORMATO01"/>
      <sheetName val="FORMATO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ESTADO DE RESULTADOS</v>
          </cell>
          <cell r="B1">
            <v>37256</v>
          </cell>
          <cell r="C1">
            <v>37621</v>
          </cell>
          <cell r="D1">
            <v>37986</v>
          </cell>
          <cell r="E1">
            <v>1</v>
          </cell>
          <cell r="F1">
            <v>2</v>
          </cell>
          <cell r="G1">
            <v>3</v>
          </cell>
          <cell r="H1">
            <v>4</v>
          </cell>
          <cell r="I1">
            <v>5</v>
          </cell>
        </row>
        <row r="2">
          <cell r="A2" t="str">
            <v>Ventas Brutas</v>
          </cell>
        </row>
        <row r="3">
          <cell r="A3" t="str">
            <v>Devoluciones y rebajas en ventas</v>
          </cell>
        </row>
        <row r="4">
          <cell r="A4" t="str">
            <v>Ventas Netas</v>
          </cell>
          <cell r="B4">
            <v>0</v>
          </cell>
          <cell r="C4">
            <v>0</v>
          </cell>
          <cell r="D4">
            <v>0</v>
          </cell>
          <cell r="E4">
            <v>0</v>
          </cell>
          <cell r="F4">
            <v>0</v>
          </cell>
          <cell r="G4">
            <v>0</v>
          </cell>
          <cell r="H4">
            <v>0</v>
          </cell>
          <cell r="I4">
            <v>0</v>
          </cell>
        </row>
        <row r="5">
          <cell r="A5" t="str">
            <v>Costos de Ventas</v>
          </cell>
        </row>
        <row r="6">
          <cell r="A6" t="str">
            <v>Costo de Mercancia Vendida</v>
          </cell>
        </row>
        <row r="7">
          <cell r="A7" t="str">
            <v xml:space="preserve"> Otros Costos</v>
          </cell>
        </row>
        <row r="8">
          <cell r="A8" t="str">
            <v>Total Costo de Ventas</v>
          </cell>
          <cell r="B8">
            <v>0</v>
          </cell>
          <cell r="C8">
            <v>0</v>
          </cell>
          <cell r="D8">
            <v>0</v>
          </cell>
          <cell r="E8">
            <v>0</v>
          </cell>
          <cell r="F8">
            <v>0</v>
          </cell>
          <cell r="G8">
            <v>0</v>
          </cell>
          <cell r="H8">
            <v>0</v>
          </cell>
          <cell r="I8">
            <v>0</v>
          </cell>
        </row>
        <row r="9">
          <cell r="A9" t="str">
            <v>Utilidad Bruta</v>
          </cell>
          <cell r="B9">
            <v>0</v>
          </cell>
          <cell r="C9">
            <v>0</v>
          </cell>
          <cell r="D9">
            <v>0</v>
          </cell>
          <cell r="E9">
            <v>0</v>
          </cell>
          <cell r="F9">
            <v>0</v>
          </cell>
          <cell r="G9">
            <v>0</v>
          </cell>
          <cell r="H9">
            <v>0</v>
          </cell>
          <cell r="I9">
            <v>0</v>
          </cell>
        </row>
        <row r="10">
          <cell r="A10" t="str">
            <v>Gasto de Ventas</v>
          </cell>
        </row>
        <row r="11">
          <cell r="A11" t="str">
            <v>Gastos de Administracion</v>
          </cell>
        </row>
        <row r="12">
          <cell r="A12" t="str">
            <v>Total Gastos</v>
          </cell>
          <cell r="B12">
            <v>0</v>
          </cell>
          <cell r="C12">
            <v>0</v>
          </cell>
          <cell r="D12">
            <v>0</v>
          </cell>
          <cell r="E12">
            <v>0</v>
          </cell>
          <cell r="F12">
            <v>0</v>
          </cell>
          <cell r="G12">
            <v>0</v>
          </cell>
          <cell r="H12">
            <v>0</v>
          </cell>
          <cell r="I12">
            <v>0</v>
          </cell>
        </row>
        <row r="13">
          <cell r="A13" t="str">
            <v>Utilidad Operativa</v>
          </cell>
          <cell r="B13">
            <v>0</v>
          </cell>
          <cell r="C13">
            <v>0</v>
          </cell>
          <cell r="D13">
            <v>0</v>
          </cell>
          <cell r="E13">
            <v>0</v>
          </cell>
          <cell r="F13">
            <v>0</v>
          </cell>
          <cell r="G13">
            <v>0</v>
          </cell>
          <cell r="H13">
            <v>0</v>
          </cell>
          <cell r="I13">
            <v>0</v>
          </cell>
        </row>
        <row r="14">
          <cell r="A14" t="str">
            <v>Otros ingresos</v>
          </cell>
        </row>
        <row r="15">
          <cell r="A15" t="str">
            <v>Intereses</v>
          </cell>
        </row>
        <row r="16">
          <cell r="A16" t="str">
            <v xml:space="preserve">Total otros ingresos </v>
          </cell>
          <cell r="B16">
            <v>0</v>
          </cell>
          <cell r="C16">
            <v>0</v>
          </cell>
          <cell r="D16">
            <v>0</v>
          </cell>
          <cell r="E16">
            <v>0</v>
          </cell>
          <cell r="F16">
            <v>0</v>
          </cell>
          <cell r="G16">
            <v>0</v>
          </cell>
          <cell r="H16">
            <v>0</v>
          </cell>
          <cell r="I16">
            <v>0</v>
          </cell>
        </row>
        <row r="17">
          <cell r="A17" t="str">
            <v>Otros Egresos</v>
          </cell>
        </row>
        <row r="18">
          <cell r="A18" t="str">
            <v>Gastos Financieros</v>
          </cell>
        </row>
        <row r="19">
          <cell r="A19" t="str">
            <v>Total Otros Egresos</v>
          </cell>
          <cell r="B19">
            <v>0</v>
          </cell>
          <cell r="C19">
            <v>0</v>
          </cell>
          <cell r="D19">
            <v>0</v>
          </cell>
          <cell r="E19">
            <v>0</v>
          </cell>
          <cell r="F19">
            <v>0</v>
          </cell>
          <cell r="G19">
            <v>0</v>
          </cell>
          <cell r="H19">
            <v>0</v>
          </cell>
          <cell r="I19">
            <v>0</v>
          </cell>
        </row>
        <row r="20">
          <cell r="A20" t="str">
            <v>Total otros ingresos y egresos</v>
          </cell>
          <cell r="B20">
            <v>0</v>
          </cell>
          <cell r="C20">
            <v>0</v>
          </cell>
          <cell r="D20">
            <v>0</v>
          </cell>
          <cell r="E20">
            <v>0</v>
          </cell>
          <cell r="F20">
            <v>0</v>
          </cell>
          <cell r="G20">
            <v>0</v>
          </cell>
          <cell r="H20">
            <v>0</v>
          </cell>
          <cell r="I20">
            <v>0</v>
          </cell>
        </row>
        <row r="21">
          <cell r="A21" t="str">
            <v>Corrección Monetaria</v>
          </cell>
        </row>
        <row r="22">
          <cell r="A22" t="str">
            <v xml:space="preserve"> Revalorización de Patrimonio</v>
          </cell>
        </row>
        <row r="23">
          <cell r="A23" t="str">
            <v xml:space="preserve"> Ajuste Activos no Monetarios</v>
          </cell>
        </row>
        <row r="24">
          <cell r="A24" t="str">
            <v xml:space="preserve"> Ajuste Depreciación Acumulada</v>
          </cell>
        </row>
        <row r="25">
          <cell r="A25" t="str">
            <v>Total Corrección Monetaria</v>
          </cell>
          <cell r="B25">
            <v>0</v>
          </cell>
          <cell r="C25">
            <v>0</v>
          </cell>
          <cell r="D25">
            <v>0</v>
          </cell>
          <cell r="E25">
            <v>0</v>
          </cell>
          <cell r="F25">
            <v>0</v>
          </cell>
          <cell r="G25">
            <v>0</v>
          </cell>
          <cell r="H25">
            <v>0</v>
          </cell>
          <cell r="I25">
            <v>0</v>
          </cell>
        </row>
        <row r="26">
          <cell r="A26" t="str">
            <v>Utilidad antes de impuestos</v>
          </cell>
          <cell r="B26">
            <v>0</v>
          </cell>
          <cell r="C26">
            <v>0</v>
          </cell>
          <cell r="D26">
            <v>0</v>
          </cell>
          <cell r="E26">
            <v>0</v>
          </cell>
          <cell r="F26">
            <v>0</v>
          </cell>
          <cell r="G26">
            <v>0</v>
          </cell>
          <cell r="H26">
            <v>0</v>
          </cell>
          <cell r="I26">
            <v>0</v>
          </cell>
        </row>
        <row r="27">
          <cell r="A27" t="str">
            <v>Impuetos (35%)</v>
          </cell>
        </row>
        <row r="28">
          <cell r="A28" t="str">
            <v>Utilidad Neta Final</v>
          </cell>
          <cell r="B28">
            <v>0</v>
          </cell>
          <cell r="C28">
            <v>0</v>
          </cell>
          <cell r="D28">
            <v>0</v>
          </cell>
          <cell r="E28">
            <v>0</v>
          </cell>
          <cell r="F28">
            <v>0</v>
          </cell>
          <cell r="G28">
            <v>0</v>
          </cell>
          <cell r="H28">
            <v>0</v>
          </cell>
          <cell r="I28">
            <v>0</v>
          </cell>
        </row>
      </sheetData>
      <sheetData sheetId="8" refreshError="1">
        <row r="1">
          <cell r="A1" t="str">
            <v>BALANCE GENERAL</v>
          </cell>
          <cell r="B1">
            <v>37256</v>
          </cell>
          <cell r="C1">
            <v>37621</v>
          </cell>
          <cell r="D1">
            <v>37986</v>
          </cell>
          <cell r="E1">
            <v>0</v>
          </cell>
          <cell r="F1">
            <v>1</v>
          </cell>
          <cell r="G1">
            <v>2</v>
          </cell>
          <cell r="H1">
            <v>3</v>
          </cell>
          <cell r="I1">
            <v>4</v>
          </cell>
          <cell r="J1">
            <v>5</v>
          </cell>
        </row>
        <row r="2">
          <cell r="A2" t="str">
            <v>Activo Corriente</v>
          </cell>
        </row>
        <row r="3">
          <cell r="A3" t="str">
            <v>Efectivo</v>
          </cell>
        </row>
        <row r="4">
          <cell r="A4" t="str">
            <v>Cuentas X Cobrar</v>
          </cell>
        </row>
        <row r="5">
          <cell r="A5" t="str">
            <v>Inventarios MP</v>
          </cell>
        </row>
        <row r="6">
          <cell r="A6" t="str">
            <v>Inventarios PP</v>
          </cell>
        </row>
        <row r="7">
          <cell r="A7" t="str">
            <v>Inventarios PT</v>
          </cell>
        </row>
        <row r="8">
          <cell r="A8" t="str">
            <v>Otros Inventarios</v>
          </cell>
        </row>
        <row r="9">
          <cell r="A9" t="str">
            <v>(-) Provisión Inventarios</v>
          </cell>
        </row>
        <row r="10">
          <cell r="A10" t="str">
            <v>Anticipos  y otras c x c</v>
          </cell>
        </row>
        <row r="11">
          <cell r="A11" t="str">
            <v>Diferidos (gastos x anticipado)</v>
          </cell>
        </row>
        <row r="12">
          <cell r="A12" t="str">
            <v>Total Activo Corriente:</v>
          </cell>
          <cell r="B12">
            <v>0</v>
          </cell>
          <cell r="C12">
            <v>0</v>
          </cell>
          <cell r="D12">
            <v>0</v>
          </cell>
          <cell r="E12">
            <v>0</v>
          </cell>
          <cell r="F12">
            <v>0</v>
          </cell>
          <cell r="G12">
            <v>0</v>
          </cell>
          <cell r="H12">
            <v>0</v>
          </cell>
          <cell r="I12">
            <v>0</v>
          </cell>
          <cell r="J12">
            <v>0</v>
          </cell>
        </row>
        <row r="13">
          <cell r="A13" t="str">
            <v>Activos Fijos</v>
          </cell>
        </row>
        <row r="14">
          <cell r="A14" t="str">
            <v>Terrenos</v>
          </cell>
        </row>
        <row r="15">
          <cell r="A15" t="str">
            <v>Edificios y Planta</v>
          </cell>
        </row>
        <row r="16">
          <cell r="A16" t="str">
            <v>Depreciación Acumulada Planta</v>
          </cell>
        </row>
        <row r="17">
          <cell r="A17" t="str">
            <v>Total Planta</v>
          </cell>
          <cell r="B17">
            <v>0</v>
          </cell>
          <cell r="C17">
            <v>0</v>
          </cell>
          <cell r="D17">
            <v>0</v>
          </cell>
          <cell r="E17">
            <v>0</v>
          </cell>
          <cell r="F17">
            <v>0</v>
          </cell>
          <cell r="G17">
            <v>0</v>
          </cell>
          <cell r="H17">
            <v>0</v>
          </cell>
          <cell r="I17">
            <v>0</v>
          </cell>
          <cell r="J17">
            <v>0</v>
          </cell>
        </row>
        <row r="18">
          <cell r="A18" t="str">
            <v>Maquinaria y Equipo</v>
          </cell>
        </row>
        <row r="19">
          <cell r="A19" t="str">
            <v xml:space="preserve"> Depreciacion Acumulada</v>
          </cell>
        </row>
        <row r="20">
          <cell r="A20" t="str">
            <v>Total Maquinaria</v>
          </cell>
          <cell r="B20">
            <v>0</v>
          </cell>
          <cell r="C20">
            <v>0</v>
          </cell>
          <cell r="D20">
            <v>0</v>
          </cell>
          <cell r="E20">
            <v>0</v>
          </cell>
          <cell r="F20">
            <v>0</v>
          </cell>
          <cell r="G20">
            <v>0</v>
          </cell>
          <cell r="H20">
            <v>0</v>
          </cell>
          <cell r="I20">
            <v>0</v>
          </cell>
          <cell r="J20">
            <v>0</v>
          </cell>
        </row>
        <row r="21">
          <cell r="A21" t="str">
            <v>Otros Activos Fijos</v>
          </cell>
        </row>
        <row r="22">
          <cell r="A22" t="str">
            <v>Depreciacion Acumulada Otros</v>
          </cell>
        </row>
        <row r="23">
          <cell r="A23" t="str">
            <v>Total Otros Activos Fijos</v>
          </cell>
          <cell r="B23">
            <v>0</v>
          </cell>
          <cell r="C23">
            <v>0</v>
          </cell>
          <cell r="D23">
            <v>0</v>
          </cell>
          <cell r="E23">
            <v>0</v>
          </cell>
          <cell r="F23">
            <v>0</v>
          </cell>
          <cell r="G23">
            <v>0</v>
          </cell>
          <cell r="H23">
            <v>0</v>
          </cell>
          <cell r="I23">
            <v>0</v>
          </cell>
          <cell r="J23">
            <v>0</v>
          </cell>
        </row>
        <row r="24">
          <cell r="A24" t="str">
            <v>Total Activos Fijos:</v>
          </cell>
          <cell r="B24">
            <v>0</v>
          </cell>
          <cell r="C24">
            <v>0</v>
          </cell>
          <cell r="D24">
            <v>0</v>
          </cell>
          <cell r="E24">
            <v>0</v>
          </cell>
          <cell r="F24">
            <v>0</v>
          </cell>
          <cell r="G24">
            <v>0</v>
          </cell>
          <cell r="H24">
            <v>0</v>
          </cell>
          <cell r="I24">
            <v>0</v>
          </cell>
          <cell r="J24">
            <v>0</v>
          </cell>
        </row>
        <row r="25">
          <cell r="A25" t="str">
            <v>Otros Activos</v>
          </cell>
        </row>
        <row r="26">
          <cell r="A26" t="str">
            <v>TOTAL ACTIVO</v>
          </cell>
          <cell r="B26">
            <v>0</v>
          </cell>
          <cell r="C26">
            <v>0</v>
          </cell>
          <cell r="D26">
            <v>0</v>
          </cell>
          <cell r="E26">
            <v>0</v>
          </cell>
          <cell r="F26">
            <v>0</v>
          </cell>
          <cell r="G26">
            <v>0</v>
          </cell>
          <cell r="H26">
            <v>0</v>
          </cell>
          <cell r="I26">
            <v>0</v>
          </cell>
          <cell r="J26">
            <v>0</v>
          </cell>
        </row>
        <row r="28">
          <cell r="A28" t="str">
            <v>Pasivo Corriente</v>
          </cell>
        </row>
        <row r="29">
          <cell r="A29" t="str">
            <v>Cuentas X Pagar</v>
          </cell>
        </row>
        <row r="30">
          <cell r="A30" t="str">
            <v>Impuestos X Pagar</v>
          </cell>
        </row>
        <row r="31">
          <cell r="A31" t="str">
            <v>Obligaciones Financieras</v>
          </cell>
        </row>
        <row r="32">
          <cell r="A32" t="str">
            <v>Acreedores Varios</v>
          </cell>
        </row>
        <row r="33">
          <cell r="A33" t="str">
            <v>Total Pasivo Corriente:</v>
          </cell>
          <cell r="B33">
            <v>0</v>
          </cell>
          <cell r="C33">
            <v>0</v>
          </cell>
          <cell r="D33">
            <v>0</v>
          </cell>
          <cell r="E33">
            <v>0</v>
          </cell>
          <cell r="F33">
            <v>0</v>
          </cell>
          <cell r="G33">
            <v>0</v>
          </cell>
          <cell r="H33">
            <v>0</v>
          </cell>
          <cell r="I33">
            <v>0</v>
          </cell>
          <cell r="J33">
            <v>0</v>
          </cell>
        </row>
        <row r="34">
          <cell r="A34" t="str">
            <v>Pasivo a Largo Plazo</v>
          </cell>
        </row>
        <row r="35">
          <cell r="A35" t="str">
            <v>Obligaciones Financieras</v>
          </cell>
        </row>
        <row r="36">
          <cell r="A36" t="str">
            <v>Otros pasivos a LP</v>
          </cell>
        </row>
        <row r="37">
          <cell r="A37" t="str">
            <v>Total Pasivo Largo Plazo:</v>
          </cell>
          <cell r="B37">
            <v>0</v>
          </cell>
          <cell r="C37">
            <v>0</v>
          </cell>
          <cell r="D37">
            <v>0</v>
          </cell>
          <cell r="E37">
            <v>0</v>
          </cell>
          <cell r="F37">
            <v>0</v>
          </cell>
          <cell r="G37">
            <v>0</v>
          </cell>
          <cell r="H37">
            <v>0</v>
          </cell>
          <cell r="I37">
            <v>0</v>
          </cell>
          <cell r="J37">
            <v>0</v>
          </cell>
        </row>
        <row r="38">
          <cell r="A38" t="str">
            <v>TOTAL PASIVO</v>
          </cell>
          <cell r="B38">
            <v>0</v>
          </cell>
          <cell r="C38">
            <v>0</v>
          </cell>
          <cell r="D38">
            <v>0</v>
          </cell>
          <cell r="E38">
            <v>0</v>
          </cell>
          <cell r="F38">
            <v>0</v>
          </cell>
          <cell r="G38">
            <v>0</v>
          </cell>
          <cell r="H38">
            <v>0</v>
          </cell>
          <cell r="I38">
            <v>0</v>
          </cell>
          <cell r="J38">
            <v>0</v>
          </cell>
        </row>
        <row r="40">
          <cell r="A40" t="str">
            <v>Patrimonio</v>
          </cell>
        </row>
        <row r="41">
          <cell r="A41" t="str">
            <v xml:space="preserve"> Capital Social</v>
          </cell>
        </row>
        <row r="42">
          <cell r="A42" t="str">
            <v>Reserva Legal Acumulada</v>
          </cell>
        </row>
        <row r="43">
          <cell r="A43" t="str">
            <v xml:space="preserve"> Utilidades Retenidas</v>
          </cell>
        </row>
        <row r="44">
          <cell r="A44" t="str">
            <v>Superávit por Valorización</v>
          </cell>
        </row>
        <row r="45">
          <cell r="A45" t="str">
            <v>Revalorizacion patrimonio acumulado</v>
          </cell>
        </row>
        <row r="46">
          <cell r="A46" t="str">
            <v xml:space="preserve"> Utilidades del Ejercicio</v>
          </cell>
        </row>
        <row r="47">
          <cell r="A47" t="str">
            <v>TOTAL PATRIMONIO</v>
          </cell>
          <cell r="B47">
            <v>0</v>
          </cell>
          <cell r="C47">
            <v>0</v>
          </cell>
          <cell r="D47">
            <v>0</v>
          </cell>
          <cell r="E47">
            <v>0</v>
          </cell>
          <cell r="F47">
            <v>0</v>
          </cell>
          <cell r="G47">
            <v>0</v>
          </cell>
          <cell r="H47">
            <v>0</v>
          </cell>
          <cell r="I47">
            <v>0</v>
          </cell>
          <cell r="J47">
            <v>0</v>
          </cell>
        </row>
        <row r="49">
          <cell r="A49" t="str">
            <v>TOTAL PAS + PAT</v>
          </cell>
          <cell r="B49">
            <v>0</v>
          </cell>
          <cell r="C49">
            <v>0</v>
          </cell>
          <cell r="D49">
            <v>0</v>
          </cell>
          <cell r="E49">
            <v>0</v>
          </cell>
          <cell r="F49">
            <v>0</v>
          </cell>
          <cell r="G49">
            <v>0</v>
          </cell>
          <cell r="H49">
            <v>0</v>
          </cell>
          <cell r="I49">
            <v>0</v>
          </cell>
          <cell r="J49">
            <v>0</v>
          </cell>
        </row>
        <row r="51">
          <cell r="A51" t="str">
            <v>CUADRE</v>
          </cell>
          <cell r="B51">
            <v>0</v>
          </cell>
          <cell r="C51">
            <v>0</v>
          </cell>
          <cell r="D51">
            <v>0</v>
          </cell>
          <cell r="E51">
            <v>0</v>
          </cell>
          <cell r="F51">
            <v>0</v>
          </cell>
          <cell r="G51">
            <v>0</v>
          </cell>
          <cell r="H51">
            <v>0</v>
          </cell>
          <cell r="I51">
            <v>0</v>
          </cell>
          <cell r="J51">
            <v>0</v>
          </cell>
        </row>
      </sheetData>
      <sheetData sheetId="9" refreshError="1"/>
      <sheetData sheetId="10" refreshError="1">
        <row r="1">
          <cell r="A1" t="str">
            <v>FLUJO DE CAJA</v>
          </cell>
          <cell r="B1">
            <v>37256</v>
          </cell>
          <cell r="C1">
            <v>37621</v>
          </cell>
          <cell r="D1">
            <v>37986</v>
          </cell>
          <cell r="E1">
            <v>0</v>
          </cell>
          <cell r="F1">
            <v>1</v>
          </cell>
          <cell r="G1">
            <v>2</v>
          </cell>
          <cell r="H1">
            <v>3</v>
          </cell>
          <cell r="I1">
            <v>4</v>
          </cell>
        </row>
        <row r="2">
          <cell r="A2" t="str">
            <v>Flujo de Caja Operativo</v>
          </cell>
        </row>
        <row r="3">
          <cell r="A3" t="str">
            <v>Ingresos</v>
          </cell>
        </row>
        <row r="4">
          <cell r="A4" t="str">
            <v>Ventas</v>
          </cell>
        </row>
        <row r="5">
          <cell r="A5" t="str">
            <v>Total Ingresos</v>
          </cell>
          <cell r="B5">
            <v>0</v>
          </cell>
          <cell r="C5">
            <v>0</v>
          </cell>
          <cell r="D5">
            <v>0</v>
          </cell>
          <cell r="E5">
            <v>0</v>
          </cell>
          <cell r="F5">
            <v>0</v>
          </cell>
          <cell r="G5">
            <v>0</v>
          </cell>
          <cell r="H5">
            <v>0</v>
          </cell>
          <cell r="I5">
            <v>0</v>
          </cell>
        </row>
        <row r="6">
          <cell r="A6" t="str">
            <v>Egresos</v>
          </cell>
        </row>
        <row r="7">
          <cell r="A7" t="str">
            <v>Devoluciones y rebajas en ventas</v>
          </cell>
        </row>
        <row r="8">
          <cell r="A8" t="str">
            <v>Compras Materias Primas e Insumos</v>
          </cell>
        </row>
        <row r="9">
          <cell r="A9" t="str">
            <v>Materiales Indirectos</v>
          </cell>
        </row>
        <row r="10">
          <cell r="A10" t="str">
            <v>Empaques</v>
          </cell>
        </row>
        <row r="11">
          <cell r="A11" t="str">
            <v>Mano de Obra directa</v>
          </cell>
        </row>
        <row r="12">
          <cell r="A12" t="str">
            <v>Servicios Industriales</v>
          </cell>
        </row>
        <row r="13">
          <cell r="A13" t="str">
            <v xml:space="preserve"> Gastos de Ventas</v>
          </cell>
        </row>
        <row r="14">
          <cell r="A14" t="str">
            <v xml:space="preserve"> Gastos de Administración</v>
          </cell>
        </row>
        <row r="15">
          <cell r="A15" t="str">
            <v>Impuestos</v>
          </cell>
        </row>
        <row r="16">
          <cell r="A16" t="str">
            <v>Total Egresos</v>
          </cell>
          <cell r="B16">
            <v>0</v>
          </cell>
          <cell r="C16">
            <v>0</v>
          </cell>
          <cell r="D16">
            <v>0</v>
          </cell>
          <cell r="E16">
            <v>0</v>
          </cell>
          <cell r="F16">
            <v>0</v>
          </cell>
          <cell r="G16">
            <v>0</v>
          </cell>
          <cell r="H16">
            <v>0</v>
          </cell>
          <cell r="I16">
            <v>0</v>
          </cell>
        </row>
        <row r="17">
          <cell r="A17" t="str">
            <v>Neto Flujo de Caja Operativo</v>
          </cell>
        </row>
        <row r="18">
          <cell r="A18" t="str">
            <v>Flujo de Caja Inversión</v>
          </cell>
        </row>
        <row r="19">
          <cell r="A19" t="str">
            <v>Cuentas por Cobrar</v>
          </cell>
        </row>
        <row r="20">
          <cell r="A20" t="str">
            <v>Impuestos por Pagar</v>
          </cell>
        </row>
        <row r="21">
          <cell r="A21" t="str">
            <v>Cuentas por Pagar</v>
          </cell>
        </row>
        <row r="22">
          <cell r="A22" t="str">
            <v>Variación del Capital de Trabajo</v>
          </cell>
          <cell r="B22">
            <v>0</v>
          </cell>
          <cell r="C22">
            <v>0</v>
          </cell>
          <cell r="D22">
            <v>0</v>
          </cell>
          <cell r="E22">
            <v>0</v>
          </cell>
          <cell r="F22">
            <v>0</v>
          </cell>
          <cell r="G22">
            <v>0</v>
          </cell>
          <cell r="H22">
            <v>0</v>
          </cell>
          <cell r="I22">
            <v>0</v>
          </cell>
        </row>
        <row r="23">
          <cell r="A23" t="str">
            <v>Expansion de planta</v>
          </cell>
        </row>
        <row r="24">
          <cell r="A24" t="str">
            <v>Expansion de maquinaria</v>
          </cell>
        </row>
        <row r="25">
          <cell r="A25" t="str">
            <v>Neto Flujo de Caja Inversión</v>
          </cell>
          <cell r="B25">
            <v>0</v>
          </cell>
          <cell r="C25">
            <v>0</v>
          </cell>
          <cell r="D25">
            <v>0</v>
          </cell>
          <cell r="E25">
            <v>0</v>
          </cell>
          <cell r="F25">
            <v>0</v>
          </cell>
          <cell r="G25">
            <v>0</v>
          </cell>
          <cell r="H25">
            <v>0</v>
          </cell>
          <cell r="I25">
            <v>0</v>
          </cell>
        </row>
        <row r="26">
          <cell r="A26" t="str">
            <v>Flujo de Caja Financiamiento</v>
          </cell>
        </row>
        <row r="27">
          <cell r="A27" t="str">
            <v>Fondos Pasivo Largo Plazo</v>
          </cell>
        </row>
        <row r="28">
          <cell r="A28" t="str">
            <v>Amortizaciones Pasivos Largo Plazo</v>
          </cell>
        </row>
        <row r="29">
          <cell r="A29" t="str">
            <v>Intereses Pagados</v>
          </cell>
        </row>
        <row r="30">
          <cell r="A30" t="str">
            <v>Amortizaciones a Capital O.Fin</v>
          </cell>
        </row>
        <row r="31">
          <cell r="A31" t="str">
            <v>Rendimientos de Caja</v>
          </cell>
        </row>
        <row r="32">
          <cell r="A32" t="str">
            <v>Dividendos</v>
          </cell>
        </row>
        <row r="33">
          <cell r="A33" t="str">
            <v>Neto Flujo de Caja Financiamiento</v>
          </cell>
          <cell r="B33">
            <v>0</v>
          </cell>
          <cell r="C33">
            <v>0</v>
          </cell>
          <cell r="D33">
            <v>0</v>
          </cell>
          <cell r="E33">
            <v>0</v>
          </cell>
          <cell r="F33">
            <v>0</v>
          </cell>
          <cell r="G33">
            <v>0</v>
          </cell>
          <cell r="H33">
            <v>0</v>
          </cell>
          <cell r="I33">
            <v>0</v>
          </cell>
        </row>
        <row r="35">
          <cell r="A35" t="str">
            <v>Neto Periodo</v>
          </cell>
          <cell r="B35">
            <v>0</v>
          </cell>
          <cell r="C35">
            <v>0</v>
          </cell>
          <cell r="D35">
            <v>0</v>
          </cell>
          <cell r="E35">
            <v>0</v>
          </cell>
          <cell r="F35">
            <v>0</v>
          </cell>
          <cell r="G35">
            <v>0</v>
          </cell>
          <cell r="H35">
            <v>0</v>
          </cell>
          <cell r="I35">
            <v>0</v>
          </cell>
        </row>
        <row r="36">
          <cell r="A36" t="str">
            <v>Saldo anterior</v>
          </cell>
          <cell r="B36">
            <v>0</v>
          </cell>
          <cell r="C36">
            <v>0</v>
          </cell>
          <cell r="D36">
            <v>0</v>
          </cell>
          <cell r="E36">
            <v>0</v>
          </cell>
          <cell r="F36">
            <v>0</v>
          </cell>
          <cell r="G36">
            <v>0</v>
          </cell>
          <cell r="H36">
            <v>0</v>
          </cell>
          <cell r="I36">
            <v>0</v>
          </cell>
        </row>
        <row r="37">
          <cell r="A37" t="str">
            <v>Saldo siguiente</v>
          </cell>
          <cell r="B37">
            <v>0</v>
          </cell>
          <cell r="C37">
            <v>0</v>
          </cell>
          <cell r="D37">
            <v>0</v>
          </cell>
          <cell r="E37">
            <v>0</v>
          </cell>
          <cell r="F37">
            <v>0</v>
          </cell>
          <cell r="G37">
            <v>0</v>
          </cell>
          <cell r="H37">
            <v>0</v>
          </cell>
          <cell r="I37">
            <v>0</v>
          </cell>
        </row>
      </sheetData>
      <sheetData sheetId="11" refreshError="1"/>
      <sheetData sheetId="12" refreshError="1"/>
      <sheetData sheetId="13" refreshError="1">
        <row r="2">
          <cell r="D2" t="str">
            <v>EMPRESA:</v>
          </cell>
          <cell r="E2">
            <v>0</v>
          </cell>
          <cell r="F2">
            <v>0</v>
          </cell>
          <cell r="I2" t="str">
            <v>Cifras en:</v>
          </cell>
          <cell r="J2" t="str">
            <v>Millones de Pesos</v>
          </cell>
        </row>
        <row r="3">
          <cell r="D3" t="str">
            <v>NIT:</v>
          </cell>
          <cell r="E3">
            <v>0</v>
          </cell>
          <cell r="F3">
            <v>0</v>
          </cell>
        </row>
        <row r="6">
          <cell r="D6" t="str">
            <v>ESTADO DE GANANCIAS Y PERDIDAS</v>
          </cell>
          <cell r="T6" t="str">
            <v>Indicadores Financieros</v>
          </cell>
        </row>
        <row r="7">
          <cell r="D7" t="str">
            <v>Rubro</v>
          </cell>
          <cell r="E7">
            <v>37256</v>
          </cell>
          <cell r="F7">
            <v>37621</v>
          </cell>
          <cell r="G7">
            <v>37986</v>
          </cell>
          <cell r="H7">
            <v>36950</v>
          </cell>
          <cell r="I7" t="str">
            <v>ANALISIS VERTICAL 1998</v>
          </cell>
          <cell r="J7" t="str">
            <v>ANALISIS VERTICAL 1999</v>
          </cell>
          <cell r="K7" t="str">
            <v>ANALISIS VERTICAL 2000</v>
          </cell>
          <cell r="L7" t="str">
            <v>ANALISIS VERTICAL FEB /2001</v>
          </cell>
          <cell r="M7" t="str">
            <v>ANALISIS HORIZONTAL      1999-1998</v>
          </cell>
          <cell r="N7" t="str">
            <v>ANALISIS HORIZONTAL      1999-1998</v>
          </cell>
          <cell r="O7" t="str">
            <v>ANALISIS HORIZONTAL   2000-1999 (mill $)</v>
          </cell>
          <cell r="P7" t="str">
            <v>ANALISIS HORIZONTAL   2000-1999 (%)</v>
          </cell>
          <cell r="Q7" t="str">
            <v>ANALISIS HORIZONTAL   02/2001-2000 (mill $)</v>
          </cell>
          <cell r="R7" t="str">
            <v>ANALISIS HORITZONTAL  02/2001- 2000 (%)</v>
          </cell>
          <cell r="U7">
            <v>37621</v>
          </cell>
          <cell r="V7">
            <v>37986</v>
          </cell>
          <cell r="W7">
            <v>36950</v>
          </cell>
        </row>
        <row r="8">
          <cell r="D8" t="str">
            <v>VENTAS BRUTAS</v>
          </cell>
          <cell r="E8">
            <v>0</v>
          </cell>
          <cell r="F8">
            <v>0</v>
          </cell>
          <cell r="G8">
            <v>0</v>
          </cell>
          <cell r="H8">
            <v>0</v>
          </cell>
          <cell r="M8">
            <v>0</v>
          </cell>
          <cell r="N8" t="e">
            <v>#DIV/0!</v>
          </cell>
          <cell r="O8">
            <v>0</v>
          </cell>
          <cell r="P8" t="e">
            <v>#DIV/0!</v>
          </cell>
          <cell r="Q8">
            <v>0</v>
          </cell>
          <cell r="R8" t="e">
            <v>#DIV/0!</v>
          </cell>
          <cell r="T8" t="str">
            <v>Liquidez</v>
          </cell>
        </row>
        <row r="9">
          <cell r="D9" t="str">
            <v>Ventas Nacionales</v>
          </cell>
          <cell r="M9">
            <v>0</v>
          </cell>
          <cell r="N9" t="e">
            <v>#DIV/0!</v>
          </cell>
          <cell r="O9">
            <v>0</v>
          </cell>
          <cell r="P9" t="e">
            <v>#DIV/0!</v>
          </cell>
          <cell r="Q9">
            <v>0</v>
          </cell>
          <cell r="R9" t="e">
            <v>#DIV/0!</v>
          </cell>
          <cell r="T9" t="str">
            <v>R. Corriente</v>
          </cell>
          <cell r="U9" t="e">
            <v>#DIV/0!</v>
          </cell>
          <cell r="V9" t="e">
            <v>#DIV/0!</v>
          </cell>
          <cell r="W9" t="e">
            <v>#DIV/0!</v>
          </cell>
        </row>
        <row r="10">
          <cell r="D10" t="str">
            <v>Ventas en el Exterior</v>
          </cell>
          <cell r="M10">
            <v>0</v>
          </cell>
          <cell r="N10" t="e">
            <v>#DIV/0!</v>
          </cell>
          <cell r="O10">
            <v>0</v>
          </cell>
          <cell r="P10" t="e">
            <v>#DIV/0!</v>
          </cell>
          <cell r="Q10">
            <v>0</v>
          </cell>
          <cell r="R10" t="e">
            <v>#DIV/0!</v>
          </cell>
          <cell r="T10" t="str">
            <v>Prueba Acida</v>
          </cell>
          <cell r="U10" t="e">
            <v>#DIV/0!</v>
          </cell>
          <cell r="V10" t="e">
            <v>#DIV/0!</v>
          </cell>
          <cell r="W10" t="e">
            <v>#DIV/0!</v>
          </cell>
        </row>
        <row r="11">
          <cell r="D11" t="str">
            <v>(-) devoluciones, rebajas y descuentos</v>
          </cell>
          <cell r="M11">
            <v>0</v>
          </cell>
          <cell r="N11" t="e">
            <v>#DIV/0!</v>
          </cell>
          <cell r="O11">
            <v>0</v>
          </cell>
          <cell r="P11" t="e">
            <v>#DIV/0!</v>
          </cell>
          <cell r="Q11">
            <v>0</v>
          </cell>
          <cell r="R11" t="e">
            <v>#DIV/0!</v>
          </cell>
          <cell r="T11" t="str">
            <v>C. de Trabajo</v>
          </cell>
          <cell r="U11">
            <v>0</v>
          </cell>
          <cell r="V11">
            <v>0</v>
          </cell>
          <cell r="W11">
            <v>0</v>
          </cell>
        </row>
        <row r="12">
          <cell r="D12" t="str">
            <v>VENTAS NETAS</v>
          </cell>
          <cell r="E12">
            <v>0</v>
          </cell>
          <cell r="F12">
            <v>0</v>
          </cell>
          <cell r="G12">
            <v>0</v>
          </cell>
          <cell r="H12">
            <v>0</v>
          </cell>
          <cell r="I12" t="e">
            <v>#DIV/0!</v>
          </cell>
          <cell r="J12" t="e">
            <v>#DIV/0!</v>
          </cell>
          <cell r="K12" t="e">
            <v>#DIV/0!</v>
          </cell>
          <cell r="L12" t="e">
            <v>#DIV/0!</v>
          </cell>
          <cell r="M12">
            <v>0</v>
          </cell>
          <cell r="N12" t="e">
            <v>#DIV/0!</v>
          </cell>
          <cell r="O12">
            <v>0</v>
          </cell>
          <cell r="P12" t="e">
            <v>#DIV/0!</v>
          </cell>
          <cell r="Q12">
            <v>0</v>
          </cell>
          <cell r="R12" t="e">
            <v>#DIV/0!</v>
          </cell>
          <cell r="T12" t="str">
            <v>Operación (Días)</v>
          </cell>
        </row>
        <row r="13">
          <cell r="D13" t="str">
            <v>COSTO DE VENTAS</v>
          </cell>
          <cell r="E13">
            <v>0</v>
          </cell>
          <cell r="F13">
            <v>0</v>
          </cell>
          <cell r="G13">
            <v>0</v>
          </cell>
          <cell r="H13">
            <v>0</v>
          </cell>
          <cell r="I13" t="e">
            <v>#DIV/0!</v>
          </cell>
          <cell r="J13" t="e">
            <v>#DIV/0!</v>
          </cell>
          <cell r="K13" t="e">
            <v>#DIV/0!</v>
          </cell>
          <cell r="L13" t="e">
            <v>#DIV/0!</v>
          </cell>
          <cell r="M13">
            <v>0</v>
          </cell>
          <cell r="N13" t="e">
            <v>#DIV/0!</v>
          </cell>
          <cell r="O13">
            <v>0</v>
          </cell>
          <cell r="P13" t="e">
            <v>#DIV/0!</v>
          </cell>
          <cell r="Q13">
            <v>0</v>
          </cell>
          <cell r="R13" t="e">
            <v>#DIV/0!</v>
          </cell>
          <cell r="T13" t="str">
            <v xml:space="preserve">Rot.Cartera </v>
          </cell>
          <cell r="U13" t="e">
            <v>#DIV/0!</v>
          </cell>
          <cell r="V13" t="e">
            <v>#DIV/0!</v>
          </cell>
          <cell r="W13" t="e">
            <v>#DIV/0!</v>
          </cell>
        </row>
        <row r="14">
          <cell r="D14" t="str">
            <v>Materia Prima</v>
          </cell>
          <cell r="I14" t="e">
            <v>#DIV/0!</v>
          </cell>
          <cell r="J14" t="e">
            <v>#DIV/0!</v>
          </cell>
          <cell r="K14" t="e">
            <v>#DIV/0!</v>
          </cell>
          <cell r="L14" t="e">
            <v>#DIV/0!</v>
          </cell>
          <cell r="M14">
            <v>0</v>
          </cell>
          <cell r="N14" t="e">
            <v>#DIV/0!</v>
          </cell>
          <cell r="O14">
            <v>0</v>
          </cell>
          <cell r="P14" t="e">
            <v>#DIV/0!</v>
          </cell>
          <cell r="Q14">
            <v>0</v>
          </cell>
          <cell r="R14" t="e">
            <v>#DIV/0!</v>
          </cell>
          <cell r="T14" t="str">
            <v>Rot. Inventario</v>
          </cell>
          <cell r="U14" t="e">
            <v>#DIV/0!</v>
          </cell>
          <cell r="V14" t="e">
            <v>#DIV/0!</v>
          </cell>
          <cell r="W14" t="e">
            <v>#DIV/0!</v>
          </cell>
        </row>
        <row r="15">
          <cell r="D15" t="str">
            <v>Mano de Obra</v>
          </cell>
          <cell r="I15" t="e">
            <v>#DIV/0!</v>
          </cell>
          <cell r="J15" t="e">
            <v>#DIV/0!</v>
          </cell>
          <cell r="K15" t="e">
            <v>#DIV/0!</v>
          </cell>
          <cell r="L15" t="e">
            <v>#DIV/0!</v>
          </cell>
          <cell r="M15">
            <v>0</v>
          </cell>
          <cell r="N15" t="e">
            <v>#DIV/0!</v>
          </cell>
          <cell r="O15">
            <v>0</v>
          </cell>
          <cell r="P15" t="e">
            <v>#DIV/0!</v>
          </cell>
          <cell r="Q15">
            <v>0</v>
          </cell>
          <cell r="R15" t="e">
            <v>#DIV/0!</v>
          </cell>
          <cell r="T15" t="str">
            <v>Rot. Proveed</v>
          </cell>
          <cell r="U15" t="e">
            <v>#DIV/0!</v>
          </cell>
          <cell r="V15" t="e">
            <v>#DIV/0!</v>
          </cell>
          <cell r="W15" t="e">
            <v>#DIV/0!</v>
          </cell>
        </row>
        <row r="16">
          <cell r="D16" t="str">
            <v>- Salario personal Producción</v>
          </cell>
          <cell r="I16" t="e">
            <v>#DIV/0!</v>
          </cell>
          <cell r="J16" t="e">
            <v>#DIV/0!</v>
          </cell>
          <cell r="K16" t="e">
            <v>#DIV/0!</v>
          </cell>
          <cell r="L16" t="e">
            <v>#DIV/0!</v>
          </cell>
          <cell r="M16">
            <v>0</v>
          </cell>
          <cell r="N16" t="e">
            <v>#DIV/0!</v>
          </cell>
          <cell r="O16">
            <v>0</v>
          </cell>
          <cell r="P16" t="e">
            <v>#DIV/0!</v>
          </cell>
          <cell r="Q16">
            <v>0</v>
          </cell>
          <cell r="R16" t="e">
            <v>#DIV/0!</v>
          </cell>
          <cell r="T16" t="str">
            <v xml:space="preserve">Rot.Activo </v>
          </cell>
          <cell r="U16" t="e">
            <v>#DIV/0!</v>
          </cell>
          <cell r="V16" t="e">
            <v>#DIV/0!</v>
          </cell>
          <cell r="W16" t="e">
            <v>#DIV/0!</v>
          </cell>
        </row>
        <row r="17">
          <cell r="D17" t="str">
            <v>- Prestaciones Sociales</v>
          </cell>
          <cell r="I17" t="e">
            <v>#DIV/0!</v>
          </cell>
          <cell r="J17" t="e">
            <v>#DIV/0!</v>
          </cell>
          <cell r="K17" t="e">
            <v>#DIV/0!</v>
          </cell>
          <cell r="L17" t="e">
            <v>#DIV/0!</v>
          </cell>
          <cell r="M17">
            <v>0</v>
          </cell>
          <cell r="N17" t="e">
            <v>#DIV/0!</v>
          </cell>
          <cell r="O17">
            <v>0</v>
          </cell>
          <cell r="P17" t="e">
            <v>#DIV/0!</v>
          </cell>
          <cell r="Q17">
            <v>0</v>
          </cell>
          <cell r="R17" t="e">
            <v>#DIV/0!</v>
          </cell>
          <cell r="T17" t="str">
            <v>Ciclo Efectivo</v>
          </cell>
          <cell r="U17" t="e">
            <v>#DIV/0!</v>
          </cell>
          <cell r="V17" t="e">
            <v>#DIV/0!</v>
          </cell>
          <cell r="W17" t="e">
            <v>#DIV/0!</v>
          </cell>
        </row>
        <row r="18">
          <cell r="D18" t="str">
            <v>- Otros</v>
          </cell>
          <cell r="I18" t="e">
            <v>#DIV/0!</v>
          </cell>
          <cell r="J18" t="e">
            <v>#DIV/0!</v>
          </cell>
          <cell r="K18" t="e">
            <v>#DIV/0!</v>
          </cell>
          <cell r="L18" t="e">
            <v>#DIV/0!</v>
          </cell>
          <cell r="M18">
            <v>0</v>
          </cell>
          <cell r="N18" t="e">
            <v>#DIV/0!</v>
          </cell>
          <cell r="O18">
            <v>0</v>
          </cell>
          <cell r="P18" t="e">
            <v>#DIV/0!</v>
          </cell>
          <cell r="Q18">
            <v>0</v>
          </cell>
          <cell r="R18" t="e">
            <v>#DIV/0!</v>
          </cell>
          <cell r="T18" t="str">
            <v>Endeudamiento</v>
          </cell>
        </row>
        <row r="19">
          <cell r="D19" t="str">
            <v>Otros Insumos</v>
          </cell>
          <cell r="I19" t="e">
            <v>#DIV/0!</v>
          </cell>
          <cell r="J19" t="e">
            <v>#DIV/0!</v>
          </cell>
          <cell r="K19" t="e">
            <v>#DIV/0!</v>
          </cell>
          <cell r="L19" t="e">
            <v>#DIV/0!</v>
          </cell>
          <cell r="M19">
            <v>0</v>
          </cell>
          <cell r="N19" t="e">
            <v>#DIV/0!</v>
          </cell>
          <cell r="O19">
            <v>0</v>
          </cell>
          <cell r="P19" t="e">
            <v>#DIV/0!</v>
          </cell>
          <cell r="Q19">
            <v>0</v>
          </cell>
          <cell r="R19" t="e">
            <v>#DIV/0!</v>
          </cell>
          <cell r="T19" t="str">
            <v>Total</v>
          </cell>
          <cell r="U19" t="e">
            <v>#DIV/0!</v>
          </cell>
          <cell r="V19" t="e">
            <v>#DIV/0!</v>
          </cell>
          <cell r="W19" t="e">
            <v>#DIV/0!</v>
          </cell>
        </row>
        <row r="20">
          <cell r="D20" t="str">
            <v>Energía, combustibles</v>
          </cell>
          <cell r="I20" t="e">
            <v>#DIV/0!</v>
          </cell>
          <cell r="J20" t="e">
            <v>#DIV/0!</v>
          </cell>
          <cell r="K20" t="e">
            <v>#DIV/0!</v>
          </cell>
          <cell r="L20" t="e">
            <v>#DIV/0!</v>
          </cell>
          <cell r="M20">
            <v>0</v>
          </cell>
          <cell r="N20" t="e">
            <v>#DIV/0!</v>
          </cell>
          <cell r="O20">
            <v>0</v>
          </cell>
          <cell r="P20" t="e">
            <v>#DIV/0!</v>
          </cell>
          <cell r="Q20">
            <v>0</v>
          </cell>
          <cell r="R20" t="e">
            <v>#DIV/0!</v>
          </cell>
          <cell r="T20" t="str">
            <v>Sin Valorizac.</v>
          </cell>
          <cell r="U20" t="e">
            <v>#DIV/0!</v>
          </cell>
          <cell r="V20" t="e">
            <v>#DIV/0!</v>
          </cell>
          <cell r="W20" t="e">
            <v>#DIV/0!</v>
          </cell>
        </row>
        <row r="21">
          <cell r="D21" t="str">
            <v>Utilidad Bruta</v>
          </cell>
          <cell r="E21">
            <v>0</v>
          </cell>
          <cell r="F21">
            <v>0</v>
          </cell>
          <cell r="G21">
            <v>0</v>
          </cell>
          <cell r="H21">
            <v>0</v>
          </cell>
          <cell r="I21" t="e">
            <v>#DIV/0!</v>
          </cell>
          <cell r="J21" t="e">
            <v>#DIV/0!</v>
          </cell>
          <cell r="K21" t="e">
            <v>#DIV/0!</v>
          </cell>
          <cell r="L21" t="e">
            <v>#DIV/0!</v>
          </cell>
          <cell r="M21">
            <v>0</v>
          </cell>
          <cell r="N21" t="e">
            <v>#DIV/0!</v>
          </cell>
          <cell r="O21">
            <v>0</v>
          </cell>
          <cell r="P21" t="e">
            <v>#DIV/0!</v>
          </cell>
          <cell r="Q21">
            <v>0</v>
          </cell>
          <cell r="R21" t="e">
            <v>#DIV/0!</v>
          </cell>
          <cell r="T21" t="str">
            <v>Sin Valor y Reval</v>
          </cell>
          <cell r="U21" t="e">
            <v>#DIV/0!</v>
          </cell>
          <cell r="V21" t="e">
            <v>#DIV/0!</v>
          </cell>
          <cell r="W21" t="e">
            <v>#DIV/0!</v>
          </cell>
        </row>
        <row r="22">
          <cell r="D22" t="str">
            <v xml:space="preserve">Gastos Administrativos </v>
          </cell>
          <cell r="I22" t="e">
            <v>#DIV/0!</v>
          </cell>
          <cell r="J22" t="e">
            <v>#DIV/0!</v>
          </cell>
          <cell r="K22" t="e">
            <v>#DIV/0!</v>
          </cell>
          <cell r="L22" t="e">
            <v>#DIV/0!</v>
          </cell>
          <cell r="M22">
            <v>0</v>
          </cell>
          <cell r="N22" t="e">
            <v>#DIV/0!</v>
          </cell>
          <cell r="O22">
            <v>0</v>
          </cell>
          <cell r="P22" t="e">
            <v>#DIV/0!</v>
          </cell>
          <cell r="Q22">
            <v>0</v>
          </cell>
          <cell r="R22" t="e">
            <v>#DIV/0!</v>
          </cell>
          <cell r="T22" t="str">
            <v>Concentración</v>
          </cell>
          <cell r="U22" t="e">
            <v>#DIV/0!</v>
          </cell>
          <cell r="V22" t="e">
            <v>#DIV/0!</v>
          </cell>
          <cell r="W22" t="e">
            <v>#DIV/0!</v>
          </cell>
        </row>
        <row r="23">
          <cell r="D23" t="str">
            <v>Gastos de Ventas</v>
          </cell>
          <cell r="I23" t="e">
            <v>#DIV/0!</v>
          </cell>
          <cell r="J23" t="e">
            <v>#DIV/0!</v>
          </cell>
          <cell r="K23" t="e">
            <v>#DIV/0!</v>
          </cell>
          <cell r="L23" t="e">
            <v>#DIV/0!</v>
          </cell>
          <cell r="M23">
            <v>0</v>
          </cell>
          <cell r="N23" t="e">
            <v>#DIV/0!</v>
          </cell>
          <cell r="O23">
            <v>0</v>
          </cell>
          <cell r="P23" t="e">
            <v>#DIV/0!</v>
          </cell>
          <cell r="Q23">
            <v>0</v>
          </cell>
          <cell r="R23" t="e">
            <v>#DIV/0!</v>
          </cell>
          <cell r="T23" t="str">
            <v>Cubr.Intereses</v>
          </cell>
          <cell r="U23" t="e">
            <v>#DIV/0!</v>
          </cell>
          <cell r="V23" t="e">
            <v>#DIV/0!</v>
          </cell>
          <cell r="W23" t="e">
            <v>#DIV/0!</v>
          </cell>
        </row>
        <row r="24">
          <cell r="D24" t="str">
            <v>Gasto Depreciación</v>
          </cell>
          <cell r="I24" t="e">
            <v>#DIV/0!</v>
          </cell>
          <cell r="J24" t="e">
            <v>#DIV/0!</v>
          </cell>
          <cell r="K24" t="e">
            <v>#DIV/0!</v>
          </cell>
          <cell r="L24" t="e">
            <v>#DIV/0!</v>
          </cell>
          <cell r="M24">
            <v>0</v>
          </cell>
          <cell r="N24" t="e">
            <v>#DIV/0!</v>
          </cell>
          <cell r="O24">
            <v>0</v>
          </cell>
          <cell r="P24" t="e">
            <v>#DIV/0!</v>
          </cell>
          <cell r="Q24">
            <v>0</v>
          </cell>
          <cell r="R24" t="e">
            <v>#DIV/0!</v>
          </cell>
          <cell r="T24" t="str">
            <v>Impacto Carga Financ</v>
          </cell>
          <cell r="U24" t="e">
            <v>#DIV/0!</v>
          </cell>
          <cell r="V24" t="e">
            <v>#DIV/0!</v>
          </cell>
          <cell r="W24" t="e">
            <v>#DIV/0!</v>
          </cell>
        </row>
        <row r="25">
          <cell r="D25" t="str">
            <v>Gasto Amortiz. Diferidos y provisiones</v>
          </cell>
          <cell r="I25" t="e">
            <v>#DIV/0!</v>
          </cell>
          <cell r="J25" t="e">
            <v>#DIV/0!</v>
          </cell>
          <cell r="K25" t="e">
            <v>#DIV/0!</v>
          </cell>
          <cell r="L25" t="e">
            <v>#DIV/0!</v>
          </cell>
          <cell r="M25">
            <v>0</v>
          </cell>
          <cell r="N25" t="e">
            <v>#DIV/0!</v>
          </cell>
          <cell r="O25">
            <v>0</v>
          </cell>
          <cell r="P25" t="e">
            <v>#DIV/0!</v>
          </cell>
          <cell r="Q25">
            <v>0</v>
          </cell>
          <cell r="R25" t="e">
            <v>#DIV/0!</v>
          </cell>
          <cell r="T25" t="str">
            <v>End. sobre Capital</v>
          </cell>
          <cell r="U25" t="e">
            <v>#DIV/0!</v>
          </cell>
          <cell r="V25" t="e">
            <v>#DIV/0!</v>
          </cell>
          <cell r="W25" t="e">
            <v>#DIV/0!</v>
          </cell>
        </row>
        <row r="26">
          <cell r="D26" t="str">
            <v>Utilidad Operacional</v>
          </cell>
          <cell r="E26">
            <v>0</v>
          </cell>
          <cell r="F26">
            <v>0</v>
          </cell>
          <cell r="G26">
            <v>0</v>
          </cell>
          <cell r="H26">
            <v>0</v>
          </cell>
          <cell r="I26" t="e">
            <v>#DIV/0!</v>
          </cell>
          <cell r="J26" t="e">
            <v>#DIV/0!</v>
          </cell>
          <cell r="K26" t="e">
            <v>#DIV/0!</v>
          </cell>
          <cell r="L26" t="e">
            <v>#DIV/0!</v>
          </cell>
          <cell r="M26">
            <v>0</v>
          </cell>
          <cell r="N26" t="e">
            <v>#DIV/0!</v>
          </cell>
          <cell r="O26">
            <v>0</v>
          </cell>
          <cell r="P26" t="e">
            <v>#DIV/0!</v>
          </cell>
          <cell r="Q26">
            <v>0</v>
          </cell>
          <cell r="R26" t="e">
            <v>#DIV/0!</v>
          </cell>
          <cell r="T26" t="str">
            <v>Rentabilidad</v>
          </cell>
        </row>
        <row r="27">
          <cell r="D27" t="str">
            <v>Gastos Financieros</v>
          </cell>
          <cell r="I27" t="e">
            <v>#DIV/0!</v>
          </cell>
          <cell r="J27" t="e">
            <v>#DIV/0!</v>
          </cell>
          <cell r="K27" t="e">
            <v>#DIV/0!</v>
          </cell>
          <cell r="L27" t="e">
            <v>#DIV/0!</v>
          </cell>
          <cell r="M27">
            <v>0</v>
          </cell>
          <cell r="N27" t="e">
            <v>#DIV/0!</v>
          </cell>
          <cell r="O27">
            <v>0</v>
          </cell>
          <cell r="P27" t="e">
            <v>#DIV/0!</v>
          </cell>
          <cell r="Q27">
            <v>0</v>
          </cell>
          <cell r="R27" t="e">
            <v>#DIV/0!</v>
          </cell>
          <cell r="T27" t="str">
            <v>Neta</v>
          </cell>
          <cell r="U27" t="e">
            <v>#DIV/0!</v>
          </cell>
          <cell r="V27" t="e">
            <v>#DIV/0!</v>
          </cell>
          <cell r="W27" t="e">
            <v>#DIV/0!</v>
          </cell>
        </row>
        <row r="28">
          <cell r="D28" t="str">
            <v>Otros Ingresos</v>
          </cell>
          <cell r="I28" t="e">
            <v>#DIV/0!</v>
          </cell>
          <cell r="J28" t="e">
            <v>#DIV/0!</v>
          </cell>
          <cell r="K28" t="e">
            <v>#DIV/0!</v>
          </cell>
          <cell r="L28" t="e">
            <v>#DIV/0!</v>
          </cell>
          <cell r="M28">
            <v>0</v>
          </cell>
          <cell r="N28" t="e">
            <v>#DIV/0!</v>
          </cell>
          <cell r="O28">
            <v>0</v>
          </cell>
          <cell r="P28" t="e">
            <v>#DIV/0!</v>
          </cell>
          <cell r="Q28">
            <v>0</v>
          </cell>
          <cell r="R28" t="e">
            <v>#DIV/0!</v>
          </cell>
          <cell r="T28" t="str">
            <v>Operacional</v>
          </cell>
          <cell r="U28" t="e">
            <v>#DIV/0!</v>
          </cell>
          <cell r="V28" t="e">
            <v>#DIV/0!</v>
          </cell>
          <cell r="W28" t="e">
            <v>#DIV/0!</v>
          </cell>
        </row>
        <row r="29">
          <cell r="D29" t="str">
            <v>Otros Egresos</v>
          </cell>
          <cell r="I29" t="e">
            <v>#DIV/0!</v>
          </cell>
          <cell r="J29" t="e">
            <v>#DIV/0!</v>
          </cell>
          <cell r="K29" t="e">
            <v>#DIV/0!</v>
          </cell>
          <cell r="L29" t="e">
            <v>#DIV/0!</v>
          </cell>
          <cell r="M29">
            <v>0</v>
          </cell>
          <cell r="N29" t="e">
            <v>#DIV/0!</v>
          </cell>
          <cell r="O29">
            <v>0</v>
          </cell>
          <cell r="P29" t="e">
            <v>#DIV/0!</v>
          </cell>
          <cell r="Q29">
            <v>0</v>
          </cell>
          <cell r="R29" t="e">
            <v>#DIV/0!</v>
          </cell>
          <cell r="T29" t="str">
            <v>Sobre Activo Total</v>
          </cell>
          <cell r="U29" t="e">
            <v>#DIV/0!</v>
          </cell>
          <cell r="V29" t="e">
            <v>#DIV/0!</v>
          </cell>
          <cell r="W29" t="e">
            <v>#DIV/0!</v>
          </cell>
        </row>
        <row r="30">
          <cell r="D30" t="str">
            <v>Corrección Monetaria</v>
          </cell>
          <cell r="I30" t="e">
            <v>#DIV/0!</v>
          </cell>
          <cell r="J30" t="e">
            <v>#DIV/0!</v>
          </cell>
          <cell r="K30" t="e">
            <v>#DIV/0!</v>
          </cell>
          <cell r="L30" t="e">
            <v>#DIV/0!</v>
          </cell>
          <cell r="M30">
            <v>0</v>
          </cell>
          <cell r="N30" t="e">
            <v>#DIV/0!</v>
          </cell>
          <cell r="O30">
            <v>0</v>
          </cell>
          <cell r="P30" t="e">
            <v>#DIV/0!</v>
          </cell>
          <cell r="Q30">
            <v>0</v>
          </cell>
          <cell r="R30" t="e">
            <v>#DIV/0!</v>
          </cell>
          <cell r="T30" t="str">
            <v>Sobre Patrimonio</v>
          </cell>
          <cell r="U30" t="e">
            <v>#DIV/0!</v>
          </cell>
          <cell r="V30" t="e">
            <v>#DIV/0!</v>
          </cell>
          <cell r="W30" t="e">
            <v>#DIV/0!</v>
          </cell>
        </row>
        <row r="31">
          <cell r="D31" t="str">
            <v>Utilidad Gravable</v>
          </cell>
          <cell r="E31">
            <v>0</v>
          </cell>
          <cell r="F31">
            <v>0</v>
          </cell>
          <cell r="G31">
            <v>0</v>
          </cell>
          <cell r="H31">
            <v>0</v>
          </cell>
          <cell r="I31" t="e">
            <v>#DIV/0!</v>
          </cell>
          <cell r="J31" t="e">
            <v>#DIV/0!</v>
          </cell>
          <cell r="K31" t="e">
            <v>#DIV/0!</v>
          </cell>
          <cell r="L31" t="e">
            <v>#DIV/0!</v>
          </cell>
          <cell r="M31">
            <v>0</v>
          </cell>
          <cell r="N31" t="e">
            <v>#DIV/0!</v>
          </cell>
          <cell r="O31">
            <v>0</v>
          </cell>
          <cell r="P31" t="e">
            <v>#DIV/0!</v>
          </cell>
          <cell r="Q31">
            <v>0</v>
          </cell>
          <cell r="R31" t="e">
            <v>#DIV/0!</v>
          </cell>
          <cell r="T31" t="str">
            <v>EBITDA</v>
          </cell>
          <cell r="U31">
            <v>0</v>
          </cell>
          <cell r="V31">
            <v>0</v>
          </cell>
          <cell r="W31">
            <v>0</v>
          </cell>
        </row>
        <row r="32">
          <cell r="D32" t="str">
            <v>Provisión Impuestos</v>
          </cell>
          <cell r="H32">
            <v>0</v>
          </cell>
          <cell r="I32" t="e">
            <v>#DIV/0!</v>
          </cell>
          <cell r="J32" t="e">
            <v>#DIV/0!</v>
          </cell>
          <cell r="K32" t="e">
            <v>#DIV/0!</v>
          </cell>
          <cell r="L32" t="e">
            <v>#DIV/0!</v>
          </cell>
          <cell r="M32">
            <v>0</v>
          </cell>
          <cell r="N32" t="e">
            <v>#DIV/0!</v>
          </cell>
          <cell r="O32">
            <v>0</v>
          </cell>
          <cell r="P32" t="e">
            <v>#DIV/0!</v>
          </cell>
          <cell r="Q32">
            <v>0</v>
          </cell>
          <cell r="R32" t="e">
            <v>#DIV/0!</v>
          </cell>
        </row>
        <row r="33">
          <cell r="D33" t="str">
            <v>Utilidad Neta</v>
          </cell>
          <cell r="E33">
            <v>0</v>
          </cell>
          <cell r="F33">
            <v>0</v>
          </cell>
          <cell r="G33">
            <v>0</v>
          </cell>
          <cell r="H33">
            <v>0</v>
          </cell>
          <cell r="I33" t="e">
            <v>#DIV/0!</v>
          </cell>
          <cell r="J33" t="e">
            <v>#DIV/0!</v>
          </cell>
          <cell r="K33" t="e">
            <v>#DIV/0!</v>
          </cell>
          <cell r="L33" t="e">
            <v>#DIV/0!</v>
          </cell>
          <cell r="M33">
            <v>0</v>
          </cell>
          <cell r="N33" t="e">
            <v>#DIV/0!</v>
          </cell>
          <cell r="O33">
            <v>0</v>
          </cell>
          <cell r="P33" t="e">
            <v>#DIV/0!</v>
          </cell>
          <cell r="Q33">
            <v>0</v>
          </cell>
          <cell r="R33" t="e">
            <v>#DIV/0!</v>
          </cell>
        </row>
        <row r="34">
          <cell r="H34">
            <v>6</v>
          </cell>
        </row>
        <row r="36">
          <cell r="D36" t="str">
            <v>BALANCE GENERAL</v>
          </cell>
        </row>
        <row r="37">
          <cell r="D37" t="str">
            <v>Rubro</v>
          </cell>
          <cell r="E37">
            <v>37256</v>
          </cell>
          <cell r="F37">
            <v>37621</v>
          </cell>
          <cell r="G37">
            <v>37986</v>
          </cell>
          <cell r="H37">
            <v>36950</v>
          </cell>
          <cell r="I37" t="str">
            <v>ANALISIS VERTICAL 1998</v>
          </cell>
          <cell r="J37" t="str">
            <v>ANALISIS VERTICAL 1999</v>
          </cell>
          <cell r="K37" t="str">
            <v>ANALISIS VERTICAL 2000</v>
          </cell>
          <cell r="L37" t="str">
            <v>ANALISIS VERTICAL FEB /2001</v>
          </cell>
          <cell r="M37" t="str">
            <v>ANALISIS HORIZONTAL      1999-1998</v>
          </cell>
          <cell r="N37" t="str">
            <v>ANALISIS HORIZONTAL      1999-1998</v>
          </cell>
          <cell r="O37" t="str">
            <v>ANALISIS HORIZONTAL   2000-1999</v>
          </cell>
          <cell r="P37" t="str">
            <v>ANALISIS HORIZONTAL   2000-1999 (%)</v>
          </cell>
          <cell r="Q37" t="str">
            <v>ANALISIS HORIZONTAL   02/2001-2000 (mill $)</v>
          </cell>
          <cell r="R37" t="str">
            <v>ANALISIS HORITZONTAL  02/2001- 2000 (%)</v>
          </cell>
          <cell r="T37" t="str">
            <v>ESTADO DE  FUENTES Y USOS                                              ( MILLONES DE $)</v>
          </cell>
        </row>
        <row r="38">
          <cell r="D38" t="str">
            <v>Activo Corriente</v>
          </cell>
          <cell r="E38">
            <v>0</v>
          </cell>
          <cell r="F38">
            <v>0</v>
          </cell>
          <cell r="G38">
            <v>0</v>
          </cell>
          <cell r="H38">
            <v>0</v>
          </cell>
          <cell r="I38" t="e">
            <v>#DIV/0!</v>
          </cell>
          <cell r="J38" t="e">
            <v>#DIV/0!</v>
          </cell>
          <cell r="K38" t="e">
            <v>#DIV/0!</v>
          </cell>
          <cell r="L38" t="e">
            <v>#DIV/0!</v>
          </cell>
          <cell r="M38">
            <v>0</v>
          </cell>
          <cell r="N38" t="e">
            <v>#DIV/0!</v>
          </cell>
          <cell r="O38">
            <v>0</v>
          </cell>
          <cell r="P38" t="e">
            <v>#DIV/0!</v>
          </cell>
          <cell r="Q38">
            <v>0</v>
          </cell>
          <cell r="R38" t="e">
            <v>#DIV/0!</v>
          </cell>
          <cell r="T38" t="str">
            <v>FUENTES 1999</v>
          </cell>
          <cell r="U38" t="str">
            <v>USOS 1999</v>
          </cell>
          <cell r="V38" t="str">
            <v>FUENTES 2000</v>
          </cell>
          <cell r="W38" t="str">
            <v>USOS 2000</v>
          </cell>
        </row>
        <row r="39">
          <cell r="D39" t="str">
            <v>Efectivo, Bancos, Inv. Temp.</v>
          </cell>
          <cell r="I39" t="e">
            <v>#DIV/0!</v>
          </cell>
          <cell r="J39" t="e">
            <v>#DIV/0!</v>
          </cell>
          <cell r="K39" t="e">
            <v>#DIV/0!</v>
          </cell>
          <cell r="L39" t="e">
            <v>#DIV/0!</v>
          </cell>
          <cell r="M39">
            <v>0</v>
          </cell>
          <cell r="N39" t="e">
            <v>#DIV/0!</v>
          </cell>
          <cell r="O39">
            <v>0</v>
          </cell>
          <cell r="P39" t="e">
            <v>#DIV/0!</v>
          </cell>
          <cell r="Q39">
            <v>0</v>
          </cell>
          <cell r="R39" t="e">
            <v>#DIV/0!</v>
          </cell>
          <cell r="T39">
            <v>0</v>
          </cell>
          <cell r="U39">
            <v>0</v>
          </cell>
          <cell r="V39">
            <v>0</v>
          </cell>
          <cell r="W39">
            <v>0</v>
          </cell>
        </row>
        <row r="40">
          <cell r="D40" t="str">
            <v>Cartera Bruta</v>
          </cell>
          <cell r="I40" t="e">
            <v>#DIV/0!</v>
          </cell>
          <cell r="J40" t="e">
            <v>#DIV/0!</v>
          </cell>
          <cell r="K40" t="e">
            <v>#DIV/0!</v>
          </cell>
          <cell r="L40" t="e">
            <v>#DIV/0!</v>
          </cell>
          <cell r="M40">
            <v>0</v>
          </cell>
          <cell r="N40" t="e">
            <v>#DIV/0!</v>
          </cell>
          <cell r="O40">
            <v>0</v>
          </cell>
          <cell r="P40" t="e">
            <v>#DIV/0!</v>
          </cell>
          <cell r="Q40">
            <v>0</v>
          </cell>
          <cell r="R40" t="e">
            <v>#DIV/0!</v>
          </cell>
        </row>
        <row r="41">
          <cell r="D41" t="str">
            <v>(-) Provisiones</v>
          </cell>
          <cell r="I41" t="e">
            <v>#DIV/0!</v>
          </cell>
          <cell r="J41" t="e">
            <v>#DIV/0!</v>
          </cell>
          <cell r="K41" t="e">
            <v>#DIV/0!</v>
          </cell>
          <cell r="L41" t="e">
            <v>#DIV/0!</v>
          </cell>
          <cell r="M41">
            <v>0</v>
          </cell>
          <cell r="N41" t="e">
            <v>#DIV/0!</v>
          </cell>
          <cell r="O41">
            <v>0</v>
          </cell>
          <cell r="P41" t="e">
            <v>#DIV/0!</v>
          </cell>
          <cell r="Q41">
            <v>0</v>
          </cell>
          <cell r="R41" t="e">
            <v>#DIV/0!</v>
          </cell>
        </row>
        <row r="42">
          <cell r="D42" t="str">
            <v>Cartera Neta</v>
          </cell>
          <cell r="E42">
            <v>0</v>
          </cell>
          <cell r="F42">
            <v>0</v>
          </cell>
          <cell r="G42">
            <v>0</v>
          </cell>
          <cell r="H42">
            <v>0</v>
          </cell>
          <cell r="I42" t="e">
            <v>#DIV/0!</v>
          </cell>
          <cell r="J42" t="e">
            <v>#DIV/0!</v>
          </cell>
          <cell r="K42" t="e">
            <v>#DIV/0!</v>
          </cell>
          <cell r="L42" t="e">
            <v>#DIV/0!</v>
          </cell>
          <cell r="M42">
            <v>0</v>
          </cell>
          <cell r="N42" t="e">
            <v>#DIV/0!</v>
          </cell>
          <cell r="O42">
            <v>0</v>
          </cell>
          <cell r="P42" t="e">
            <v>#DIV/0!</v>
          </cell>
          <cell r="Q42">
            <v>0</v>
          </cell>
          <cell r="R42" t="e">
            <v>#DIV/0!</v>
          </cell>
          <cell r="T42">
            <v>0</v>
          </cell>
          <cell r="U42">
            <v>0</v>
          </cell>
          <cell r="V42">
            <v>0</v>
          </cell>
          <cell r="W42">
            <v>0</v>
          </cell>
        </row>
        <row r="43">
          <cell r="D43" t="str">
            <v>Inventarios</v>
          </cell>
          <cell r="E43">
            <v>0</v>
          </cell>
          <cell r="F43">
            <v>0</v>
          </cell>
          <cell r="G43">
            <v>0</v>
          </cell>
          <cell r="H43">
            <v>0</v>
          </cell>
          <cell r="I43" t="e">
            <v>#DIV/0!</v>
          </cell>
          <cell r="J43" t="e">
            <v>#DIV/0!</v>
          </cell>
          <cell r="K43" t="e">
            <v>#DIV/0!</v>
          </cell>
          <cell r="L43" t="e">
            <v>#DIV/0!</v>
          </cell>
          <cell r="M43">
            <v>0</v>
          </cell>
          <cell r="N43" t="e">
            <v>#DIV/0!</v>
          </cell>
          <cell r="O43">
            <v>0</v>
          </cell>
          <cell r="P43" t="e">
            <v>#DIV/0!</v>
          </cell>
          <cell r="Q43">
            <v>0</v>
          </cell>
          <cell r="R43" t="e">
            <v>#DIV/0!</v>
          </cell>
          <cell r="T43">
            <v>0</v>
          </cell>
          <cell r="U43">
            <v>0</v>
          </cell>
          <cell r="V43">
            <v>0</v>
          </cell>
          <cell r="W43">
            <v>0</v>
          </cell>
        </row>
        <row r="44">
          <cell r="D44" t="str">
            <v>- Materias Primas</v>
          </cell>
          <cell r="I44" t="e">
            <v>#DIV/0!</v>
          </cell>
          <cell r="J44" t="e">
            <v>#DIV/0!</v>
          </cell>
          <cell r="K44" t="e">
            <v>#DIV/0!</v>
          </cell>
          <cell r="L44" t="e">
            <v>#DIV/0!</v>
          </cell>
          <cell r="M44">
            <v>0</v>
          </cell>
          <cell r="N44" t="e">
            <v>#DIV/0!</v>
          </cell>
          <cell r="O44">
            <v>0</v>
          </cell>
          <cell r="P44" t="e">
            <v>#DIV/0!</v>
          </cell>
          <cell r="Q44">
            <v>0</v>
          </cell>
          <cell r="R44" t="e">
            <v>#DIV/0!</v>
          </cell>
        </row>
        <row r="45">
          <cell r="D45" t="str">
            <v>- Productos en Proceso</v>
          </cell>
          <cell r="I45" t="e">
            <v>#DIV/0!</v>
          </cell>
          <cell r="J45" t="e">
            <v>#DIV/0!</v>
          </cell>
          <cell r="K45" t="e">
            <v>#DIV/0!</v>
          </cell>
          <cell r="L45" t="e">
            <v>#DIV/0!</v>
          </cell>
          <cell r="M45">
            <v>0</v>
          </cell>
          <cell r="N45" t="e">
            <v>#DIV/0!</v>
          </cell>
          <cell r="O45">
            <v>0</v>
          </cell>
          <cell r="P45" t="e">
            <v>#DIV/0!</v>
          </cell>
          <cell r="Q45">
            <v>0</v>
          </cell>
          <cell r="R45" t="e">
            <v>#DIV/0!</v>
          </cell>
        </row>
        <row r="46">
          <cell r="D46" t="str">
            <v>- Productos Terminados</v>
          </cell>
          <cell r="I46" t="e">
            <v>#DIV/0!</v>
          </cell>
          <cell r="J46" t="e">
            <v>#DIV/0!</v>
          </cell>
          <cell r="K46" t="e">
            <v>#DIV/0!</v>
          </cell>
          <cell r="L46" t="e">
            <v>#DIV/0!</v>
          </cell>
          <cell r="M46">
            <v>0</v>
          </cell>
          <cell r="N46" t="e">
            <v>#DIV/0!</v>
          </cell>
          <cell r="O46">
            <v>0</v>
          </cell>
          <cell r="P46" t="e">
            <v>#DIV/0!</v>
          </cell>
          <cell r="Q46">
            <v>0</v>
          </cell>
          <cell r="R46" t="e">
            <v>#DIV/0!</v>
          </cell>
        </row>
        <row r="47">
          <cell r="D47" t="str">
            <v>- Materiales y Suministros</v>
          </cell>
          <cell r="I47" t="e">
            <v>#DIV/0!</v>
          </cell>
          <cell r="J47" t="e">
            <v>#DIV/0!</v>
          </cell>
          <cell r="K47" t="e">
            <v>#DIV/0!</v>
          </cell>
          <cell r="L47" t="e">
            <v>#DIV/0!</v>
          </cell>
          <cell r="M47">
            <v>0</v>
          </cell>
          <cell r="N47" t="e">
            <v>#DIV/0!</v>
          </cell>
          <cell r="O47">
            <v>0</v>
          </cell>
          <cell r="P47" t="e">
            <v>#DIV/0!</v>
          </cell>
          <cell r="Q47">
            <v>0</v>
          </cell>
          <cell r="R47" t="e">
            <v>#DIV/0!</v>
          </cell>
        </row>
        <row r="48">
          <cell r="D48" t="str">
            <v>(-) Provisión de Inventarios</v>
          </cell>
          <cell r="I48" t="e">
            <v>#DIV/0!</v>
          </cell>
          <cell r="J48" t="e">
            <v>#DIV/0!</v>
          </cell>
          <cell r="K48" t="e">
            <v>#DIV/0!</v>
          </cell>
          <cell r="L48" t="e">
            <v>#DIV/0!</v>
          </cell>
          <cell r="M48">
            <v>0</v>
          </cell>
          <cell r="N48" t="e">
            <v>#DIV/0!</v>
          </cell>
          <cell r="O48">
            <v>0</v>
          </cell>
          <cell r="P48" t="e">
            <v>#DIV/0!</v>
          </cell>
          <cell r="Q48">
            <v>0</v>
          </cell>
          <cell r="R48" t="e">
            <v>#DIV/0!</v>
          </cell>
        </row>
        <row r="49">
          <cell r="D49" t="str">
            <v>Anticipos  y otras c x c</v>
          </cell>
          <cell r="I49" t="e">
            <v>#DIV/0!</v>
          </cell>
          <cell r="J49" t="e">
            <v>#DIV/0!</v>
          </cell>
          <cell r="K49" t="e">
            <v>#DIV/0!</v>
          </cell>
          <cell r="L49" t="e">
            <v>#DIV/0!</v>
          </cell>
          <cell r="M49">
            <v>0</v>
          </cell>
          <cell r="N49" t="e">
            <v>#DIV/0!</v>
          </cell>
          <cell r="O49">
            <v>0</v>
          </cell>
          <cell r="P49" t="e">
            <v>#DIV/0!</v>
          </cell>
          <cell r="Q49">
            <v>0</v>
          </cell>
          <cell r="R49" t="e">
            <v>#DIV/0!</v>
          </cell>
          <cell r="T49">
            <v>0</v>
          </cell>
          <cell r="U49">
            <v>0</v>
          </cell>
          <cell r="V49">
            <v>0</v>
          </cell>
          <cell r="W49">
            <v>0</v>
          </cell>
        </row>
        <row r="50">
          <cell r="D50" t="str">
            <v>Diferidos (gastos x anticipado)</v>
          </cell>
          <cell r="I50" t="e">
            <v>#DIV/0!</v>
          </cell>
          <cell r="J50" t="e">
            <v>#DIV/0!</v>
          </cell>
          <cell r="K50" t="e">
            <v>#DIV/0!</v>
          </cell>
          <cell r="L50" t="e">
            <v>#DIV/0!</v>
          </cell>
          <cell r="M50">
            <v>0</v>
          </cell>
          <cell r="N50" t="e">
            <v>#DIV/0!</v>
          </cell>
          <cell r="O50">
            <v>0</v>
          </cell>
          <cell r="P50" t="e">
            <v>#DIV/0!</v>
          </cell>
          <cell r="Q50">
            <v>0</v>
          </cell>
          <cell r="R50" t="e">
            <v>#DIV/0!</v>
          </cell>
          <cell r="T50">
            <v>0</v>
          </cell>
          <cell r="U50">
            <v>0</v>
          </cell>
          <cell r="V50">
            <v>0</v>
          </cell>
          <cell r="W50">
            <v>0</v>
          </cell>
        </row>
        <row r="51">
          <cell r="D51" t="str">
            <v>Activo Fijo Neto</v>
          </cell>
          <cell r="E51">
            <v>0</v>
          </cell>
          <cell r="F51">
            <v>0</v>
          </cell>
          <cell r="G51">
            <v>0</v>
          </cell>
          <cell r="H51">
            <v>0</v>
          </cell>
          <cell r="I51" t="e">
            <v>#DIV/0!</v>
          </cell>
          <cell r="J51" t="e">
            <v>#DIV/0!</v>
          </cell>
          <cell r="K51" t="e">
            <v>#DIV/0!</v>
          </cell>
          <cell r="L51" t="e">
            <v>#DIV/0!</v>
          </cell>
          <cell r="M51">
            <v>0</v>
          </cell>
          <cell r="N51" t="e">
            <v>#DIV/0!</v>
          </cell>
          <cell r="O51">
            <v>0</v>
          </cell>
          <cell r="P51" t="e">
            <v>#DIV/0!</v>
          </cell>
          <cell r="Q51">
            <v>0</v>
          </cell>
          <cell r="R51" t="e">
            <v>#DIV/0!</v>
          </cell>
        </row>
        <row r="52">
          <cell r="D52" t="str">
            <v>Terrenos</v>
          </cell>
          <cell r="I52" t="e">
            <v>#DIV/0!</v>
          </cell>
          <cell r="J52" t="e">
            <v>#DIV/0!</v>
          </cell>
          <cell r="K52" t="e">
            <v>#DIV/0!</v>
          </cell>
          <cell r="L52" t="e">
            <v>#DIV/0!</v>
          </cell>
          <cell r="M52">
            <v>0</v>
          </cell>
          <cell r="N52" t="e">
            <v>#DIV/0!</v>
          </cell>
          <cell r="O52">
            <v>0</v>
          </cell>
          <cell r="P52" t="e">
            <v>#DIV/0!</v>
          </cell>
          <cell r="Q52">
            <v>0</v>
          </cell>
          <cell r="R52" t="e">
            <v>#DIV/0!</v>
          </cell>
          <cell r="T52">
            <v>0</v>
          </cell>
          <cell r="U52">
            <v>0</v>
          </cell>
          <cell r="V52">
            <v>0</v>
          </cell>
          <cell r="W52">
            <v>0</v>
          </cell>
        </row>
        <row r="53">
          <cell r="D53" t="str">
            <v>Construcciones  y edificac.</v>
          </cell>
          <cell r="I53" t="e">
            <v>#DIV/0!</v>
          </cell>
          <cell r="J53" t="e">
            <v>#DIV/0!</v>
          </cell>
          <cell r="K53" t="e">
            <v>#DIV/0!</v>
          </cell>
          <cell r="L53" t="e">
            <v>#DIV/0!</v>
          </cell>
          <cell r="M53">
            <v>0</v>
          </cell>
          <cell r="N53" t="e">
            <v>#DIV/0!</v>
          </cell>
          <cell r="O53">
            <v>0</v>
          </cell>
          <cell r="P53" t="e">
            <v>#DIV/0!</v>
          </cell>
          <cell r="Q53">
            <v>0</v>
          </cell>
          <cell r="R53" t="e">
            <v>#DIV/0!</v>
          </cell>
          <cell r="T53">
            <v>0</v>
          </cell>
          <cell r="U53">
            <v>0</v>
          </cell>
          <cell r="V53">
            <v>0</v>
          </cell>
          <cell r="W53">
            <v>0</v>
          </cell>
        </row>
        <row r="54">
          <cell r="D54" t="str">
            <v>Maquinaria y equipo</v>
          </cell>
          <cell r="I54" t="e">
            <v>#DIV/0!</v>
          </cell>
          <cell r="J54" t="e">
            <v>#DIV/0!</v>
          </cell>
          <cell r="K54" t="e">
            <v>#DIV/0!</v>
          </cell>
          <cell r="L54" t="e">
            <v>#DIV/0!</v>
          </cell>
          <cell r="M54">
            <v>0</v>
          </cell>
          <cell r="N54" t="e">
            <v>#DIV/0!</v>
          </cell>
          <cell r="O54">
            <v>0</v>
          </cell>
          <cell r="P54" t="e">
            <v>#DIV/0!</v>
          </cell>
          <cell r="Q54">
            <v>0</v>
          </cell>
          <cell r="R54" t="e">
            <v>#DIV/0!</v>
          </cell>
          <cell r="T54">
            <v>0</v>
          </cell>
          <cell r="U54">
            <v>0</v>
          </cell>
          <cell r="V54">
            <v>0</v>
          </cell>
          <cell r="W54">
            <v>0</v>
          </cell>
        </row>
        <row r="55">
          <cell r="D55" t="str">
            <v>Muebles, Equipo Oficina</v>
          </cell>
          <cell r="I55" t="e">
            <v>#DIV/0!</v>
          </cell>
          <cell r="J55" t="e">
            <v>#DIV/0!</v>
          </cell>
          <cell r="K55" t="e">
            <v>#DIV/0!</v>
          </cell>
          <cell r="L55" t="e">
            <v>#DIV/0!</v>
          </cell>
          <cell r="M55">
            <v>0</v>
          </cell>
          <cell r="N55" t="e">
            <v>#DIV/0!</v>
          </cell>
          <cell r="O55">
            <v>0</v>
          </cell>
          <cell r="P55" t="e">
            <v>#DIV/0!</v>
          </cell>
          <cell r="Q55">
            <v>0</v>
          </cell>
          <cell r="R55" t="e">
            <v>#DIV/0!</v>
          </cell>
          <cell r="T55">
            <v>0</v>
          </cell>
          <cell r="U55">
            <v>0</v>
          </cell>
          <cell r="V55">
            <v>0</v>
          </cell>
          <cell r="W55">
            <v>0</v>
          </cell>
        </row>
        <row r="56">
          <cell r="D56" t="str">
            <v>Otros activos no dep.</v>
          </cell>
          <cell r="I56" t="e">
            <v>#DIV/0!</v>
          </cell>
          <cell r="J56" t="e">
            <v>#DIV/0!</v>
          </cell>
          <cell r="K56" t="e">
            <v>#DIV/0!</v>
          </cell>
          <cell r="L56" t="e">
            <v>#DIV/0!</v>
          </cell>
          <cell r="M56">
            <v>0</v>
          </cell>
          <cell r="N56" t="e">
            <v>#DIV/0!</v>
          </cell>
          <cell r="O56">
            <v>0</v>
          </cell>
          <cell r="P56" t="e">
            <v>#DIV/0!</v>
          </cell>
          <cell r="Q56">
            <v>0</v>
          </cell>
          <cell r="R56" t="e">
            <v>#DIV/0!</v>
          </cell>
          <cell r="T56">
            <v>0</v>
          </cell>
          <cell r="U56">
            <v>0</v>
          </cell>
          <cell r="V56">
            <v>0</v>
          </cell>
          <cell r="W56">
            <v>0</v>
          </cell>
        </row>
        <row r="57">
          <cell r="D57" t="str">
            <v>Depreciación Acumulada</v>
          </cell>
          <cell r="I57" t="e">
            <v>#DIV/0!</v>
          </cell>
          <cell r="J57" t="e">
            <v>#DIV/0!</v>
          </cell>
          <cell r="K57" t="e">
            <v>#DIV/0!</v>
          </cell>
          <cell r="L57" t="e">
            <v>#DIV/0!</v>
          </cell>
          <cell r="M57">
            <v>0</v>
          </cell>
          <cell r="N57" t="e">
            <v>#DIV/0!</v>
          </cell>
          <cell r="O57">
            <v>0</v>
          </cell>
          <cell r="P57" t="e">
            <v>#DIV/0!</v>
          </cell>
          <cell r="Q57">
            <v>0</v>
          </cell>
          <cell r="R57" t="e">
            <v>#DIV/0!</v>
          </cell>
          <cell r="T57">
            <v>0</v>
          </cell>
          <cell r="U57">
            <v>0</v>
          </cell>
          <cell r="V57">
            <v>0</v>
          </cell>
          <cell r="W57">
            <v>0</v>
          </cell>
        </row>
        <row r="58">
          <cell r="D58" t="str">
            <v xml:space="preserve">Otros Activos </v>
          </cell>
          <cell r="E58">
            <v>0</v>
          </cell>
          <cell r="F58">
            <v>0</v>
          </cell>
          <cell r="G58">
            <v>0</v>
          </cell>
          <cell r="H58">
            <v>0</v>
          </cell>
          <cell r="I58" t="e">
            <v>#DIV/0!</v>
          </cell>
          <cell r="J58" t="e">
            <v>#DIV/0!</v>
          </cell>
          <cell r="K58" t="e">
            <v>#DIV/0!</v>
          </cell>
          <cell r="L58" t="e">
            <v>#DIV/0!</v>
          </cell>
          <cell r="M58">
            <v>0</v>
          </cell>
          <cell r="N58" t="e">
            <v>#DIV/0!</v>
          </cell>
          <cell r="O58">
            <v>0</v>
          </cell>
          <cell r="P58" t="e">
            <v>#DIV/0!</v>
          </cell>
          <cell r="Q58">
            <v>0</v>
          </cell>
          <cell r="R58" t="e">
            <v>#DIV/0!</v>
          </cell>
        </row>
        <row r="59">
          <cell r="D59" t="str">
            <v>Inversiones Obligatorias</v>
          </cell>
          <cell r="I59" t="e">
            <v>#DIV/0!</v>
          </cell>
          <cell r="J59" t="e">
            <v>#DIV/0!</v>
          </cell>
          <cell r="K59" t="e">
            <v>#DIV/0!</v>
          </cell>
          <cell r="L59" t="e">
            <v>#DIV/0!</v>
          </cell>
          <cell r="M59">
            <v>0</v>
          </cell>
          <cell r="N59" t="e">
            <v>#DIV/0!</v>
          </cell>
          <cell r="O59">
            <v>0</v>
          </cell>
          <cell r="P59" t="e">
            <v>#DIV/0!</v>
          </cell>
          <cell r="Q59">
            <v>0</v>
          </cell>
          <cell r="R59" t="e">
            <v>#DIV/0!</v>
          </cell>
          <cell r="T59">
            <v>0</v>
          </cell>
          <cell r="U59">
            <v>0</v>
          </cell>
          <cell r="V59">
            <v>0</v>
          </cell>
          <cell r="W59">
            <v>0</v>
          </cell>
        </row>
        <row r="60">
          <cell r="D60" t="str">
            <v>Activos Diferidos</v>
          </cell>
          <cell r="I60" t="e">
            <v>#DIV/0!</v>
          </cell>
          <cell r="J60" t="e">
            <v>#DIV/0!</v>
          </cell>
          <cell r="K60" t="e">
            <v>#DIV/0!</v>
          </cell>
          <cell r="L60" t="e">
            <v>#DIV/0!</v>
          </cell>
          <cell r="M60">
            <v>0</v>
          </cell>
          <cell r="N60" t="e">
            <v>#DIV/0!</v>
          </cell>
          <cell r="O60">
            <v>0</v>
          </cell>
          <cell r="P60" t="e">
            <v>#DIV/0!</v>
          </cell>
          <cell r="Q60">
            <v>0</v>
          </cell>
          <cell r="R60" t="e">
            <v>#DIV/0!</v>
          </cell>
          <cell r="T60">
            <v>0</v>
          </cell>
          <cell r="U60">
            <v>0</v>
          </cell>
          <cell r="V60">
            <v>0</v>
          </cell>
          <cell r="W60">
            <v>0</v>
          </cell>
        </row>
        <row r="61">
          <cell r="D61" t="str">
            <v>Intangibles</v>
          </cell>
          <cell r="I61" t="e">
            <v>#DIV/0!</v>
          </cell>
          <cell r="J61" t="e">
            <v>#DIV/0!</v>
          </cell>
          <cell r="K61" t="e">
            <v>#DIV/0!</v>
          </cell>
          <cell r="L61" t="e">
            <v>#DIV/0!</v>
          </cell>
          <cell r="M61">
            <v>0</v>
          </cell>
          <cell r="N61" t="e">
            <v>#DIV/0!</v>
          </cell>
          <cell r="O61">
            <v>0</v>
          </cell>
          <cell r="P61" t="e">
            <v>#DIV/0!</v>
          </cell>
          <cell r="Q61">
            <v>0</v>
          </cell>
          <cell r="R61" t="e">
            <v>#DIV/0!</v>
          </cell>
          <cell r="T61">
            <v>0</v>
          </cell>
          <cell r="U61">
            <v>0</v>
          </cell>
          <cell r="V61">
            <v>0</v>
          </cell>
          <cell r="W61">
            <v>0</v>
          </cell>
        </row>
        <row r="62">
          <cell r="D62" t="str">
            <v>Valorizaciones</v>
          </cell>
          <cell r="I62" t="e">
            <v>#DIV/0!</v>
          </cell>
          <cell r="J62" t="e">
            <v>#DIV/0!</v>
          </cell>
          <cell r="K62" t="e">
            <v>#DIV/0!</v>
          </cell>
          <cell r="L62" t="e">
            <v>#DIV/0!</v>
          </cell>
          <cell r="M62">
            <v>0</v>
          </cell>
          <cell r="N62" t="e">
            <v>#DIV/0!</v>
          </cell>
          <cell r="O62">
            <v>0</v>
          </cell>
          <cell r="P62" t="e">
            <v>#DIV/0!</v>
          </cell>
          <cell r="Q62">
            <v>0</v>
          </cell>
          <cell r="R62" t="e">
            <v>#DIV/0!</v>
          </cell>
          <cell r="T62">
            <v>0</v>
          </cell>
          <cell r="U62">
            <v>0</v>
          </cell>
          <cell r="V62">
            <v>0</v>
          </cell>
          <cell r="W62">
            <v>0</v>
          </cell>
        </row>
        <row r="63">
          <cell r="D63" t="str">
            <v>Total Activo</v>
          </cell>
          <cell r="E63">
            <v>0</v>
          </cell>
          <cell r="F63">
            <v>0</v>
          </cell>
          <cell r="G63">
            <v>0</v>
          </cell>
          <cell r="H63">
            <v>0</v>
          </cell>
          <cell r="I63" t="e">
            <v>#DIV/0!</v>
          </cell>
          <cell r="J63" t="e">
            <v>#DIV/0!</v>
          </cell>
          <cell r="K63" t="e">
            <v>#DIV/0!</v>
          </cell>
          <cell r="L63" t="e">
            <v>#DIV/0!</v>
          </cell>
          <cell r="M63">
            <v>0</v>
          </cell>
          <cell r="N63" t="e">
            <v>#DIV/0!</v>
          </cell>
          <cell r="O63">
            <v>0</v>
          </cell>
          <cell r="P63" t="e">
            <v>#DIV/0!</v>
          </cell>
          <cell r="Q63">
            <v>0</v>
          </cell>
          <cell r="R63" t="e">
            <v>#DIV/0!</v>
          </cell>
        </row>
        <row r="64">
          <cell r="D64" t="str">
            <v>Pasivo Corriente</v>
          </cell>
          <cell r="E64">
            <v>0</v>
          </cell>
          <cell r="F64">
            <v>0</v>
          </cell>
          <cell r="G64">
            <v>0</v>
          </cell>
          <cell r="H64">
            <v>0</v>
          </cell>
          <cell r="I64" t="e">
            <v>#DIV/0!</v>
          </cell>
          <cell r="J64" t="e">
            <v>#DIV/0!</v>
          </cell>
          <cell r="K64" t="e">
            <v>#DIV/0!</v>
          </cell>
          <cell r="L64" t="e">
            <v>#DIV/0!</v>
          </cell>
          <cell r="M64">
            <v>0</v>
          </cell>
          <cell r="N64" t="e">
            <v>#DIV/0!</v>
          </cell>
          <cell r="O64">
            <v>0</v>
          </cell>
          <cell r="P64" t="e">
            <v>#DIV/0!</v>
          </cell>
          <cell r="Q64">
            <v>0</v>
          </cell>
          <cell r="R64" t="e">
            <v>#DIV/0!</v>
          </cell>
        </row>
        <row r="65">
          <cell r="D65" t="str">
            <v>Oblig. Bancarias Cto. Plazo</v>
          </cell>
          <cell r="I65" t="e">
            <v>#DIV/0!</v>
          </cell>
          <cell r="J65" t="e">
            <v>#DIV/0!</v>
          </cell>
          <cell r="K65" t="e">
            <v>#DIV/0!</v>
          </cell>
          <cell r="L65" t="e">
            <v>#DIV/0!</v>
          </cell>
          <cell r="M65">
            <v>0</v>
          </cell>
          <cell r="N65" t="e">
            <v>#DIV/0!</v>
          </cell>
          <cell r="O65">
            <v>0</v>
          </cell>
          <cell r="P65" t="e">
            <v>#DIV/0!</v>
          </cell>
          <cell r="Q65">
            <v>0</v>
          </cell>
          <cell r="R65" t="e">
            <v>#DIV/0!</v>
          </cell>
          <cell r="T65">
            <v>0</v>
          </cell>
          <cell r="U65">
            <v>0</v>
          </cell>
          <cell r="V65">
            <v>0</v>
          </cell>
          <cell r="W65">
            <v>0</v>
          </cell>
        </row>
        <row r="66">
          <cell r="D66" t="str">
            <v>Proveedores</v>
          </cell>
          <cell r="I66" t="e">
            <v>#DIV/0!</v>
          </cell>
          <cell r="J66" t="e">
            <v>#DIV/0!</v>
          </cell>
          <cell r="K66" t="e">
            <v>#DIV/0!</v>
          </cell>
          <cell r="L66" t="e">
            <v>#DIV/0!</v>
          </cell>
          <cell r="M66">
            <v>0</v>
          </cell>
          <cell r="N66" t="e">
            <v>#DIV/0!</v>
          </cell>
          <cell r="O66">
            <v>0</v>
          </cell>
          <cell r="P66" t="e">
            <v>#DIV/0!</v>
          </cell>
          <cell r="Q66">
            <v>0</v>
          </cell>
          <cell r="R66" t="e">
            <v>#DIV/0!</v>
          </cell>
          <cell r="T66">
            <v>0</v>
          </cell>
          <cell r="U66">
            <v>0</v>
          </cell>
          <cell r="V66">
            <v>0</v>
          </cell>
          <cell r="W66">
            <v>0</v>
          </cell>
        </row>
        <row r="67">
          <cell r="D67" t="str">
            <v>Cuentas por pagar</v>
          </cell>
          <cell r="I67" t="e">
            <v>#DIV/0!</v>
          </cell>
          <cell r="J67" t="e">
            <v>#DIV/0!</v>
          </cell>
          <cell r="K67" t="e">
            <v>#DIV/0!</v>
          </cell>
          <cell r="L67" t="e">
            <v>#DIV/0!</v>
          </cell>
          <cell r="M67">
            <v>0</v>
          </cell>
          <cell r="N67" t="e">
            <v>#DIV/0!</v>
          </cell>
          <cell r="O67">
            <v>0</v>
          </cell>
          <cell r="P67" t="e">
            <v>#DIV/0!</v>
          </cell>
          <cell r="Q67">
            <v>0</v>
          </cell>
          <cell r="R67" t="e">
            <v>#DIV/0!</v>
          </cell>
          <cell r="T67">
            <v>0</v>
          </cell>
          <cell r="U67">
            <v>0</v>
          </cell>
          <cell r="V67">
            <v>0</v>
          </cell>
          <cell r="W67">
            <v>0</v>
          </cell>
        </row>
        <row r="68">
          <cell r="D68" t="str">
            <v>Anticipos</v>
          </cell>
          <cell r="I68" t="e">
            <v>#DIV/0!</v>
          </cell>
          <cell r="J68" t="e">
            <v>#DIV/0!</v>
          </cell>
          <cell r="K68" t="e">
            <v>#DIV/0!</v>
          </cell>
          <cell r="L68" t="e">
            <v>#DIV/0!</v>
          </cell>
          <cell r="M68">
            <v>0</v>
          </cell>
          <cell r="N68" t="e">
            <v>#DIV/0!</v>
          </cell>
          <cell r="O68">
            <v>0</v>
          </cell>
          <cell r="P68" t="e">
            <v>#DIV/0!</v>
          </cell>
          <cell r="Q68">
            <v>0</v>
          </cell>
          <cell r="R68" t="e">
            <v>#DIV/0!</v>
          </cell>
          <cell r="T68">
            <v>0</v>
          </cell>
          <cell r="U68">
            <v>0</v>
          </cell>
          <cell r="V68">
            <v>0</v>
          </cell>
          <cell r="W68">
            <v>0</v>
          </cell>
        </row>
        <row r="69">
          <cell r="D69" t="str">
            <v>Impuestos x pagar y provisiones</v>
          </cell>
          <cell r="I69" t="e">
            <v>#DIV/0!</v>
          </cell>
          <cell r="J69" t="e">
            <v>#DIV/0!</v>
          </cell>
          <cell r="K69" t="e">
            <v>#DIV/0!</v>
          </cell>
          <cell r="L69" t="e">
            <v>#DIV/0!</v>
          </cell>
          <cell r="M69">
            <v>0</v>
          </cell>
          <cell r="N69" t="e">
            <v>#DIV/0!</v>
          </cell>
          <cell r="O69">
            <v>0</v>
          </cell>
          <cell r="P69" t="e">
            <v>#DIV/0!</v>
          </cell>
          <cell r="Q69">
            <v>0</v>
          </cell>
          <cell r="R69" t="e">
            <v>#DIV/0!</v>
          </cell>
          <cell r="T69">
            <v>0</v>
          </cell>
          <cell r="U69">
            <v>0</v>
          </cell>
          <cell r="V69">
            <v>0</v>
          </cell>
          <cell r="W69">
            <v>0</v>
          </cell>
        </row>
        <row r="70">
          <cell r="D70" t="str">
            <v>Laborales</v>
          </cell>
          <cell r="I70" t="e">
            <v>#DIV/0!</v>
          </cell>
          <cell r="J70" t="e">
            <v>#DIV/0!</v>
          </cell>
          <cell r="K70" t="e">
            <v>#DIV/0!</v>
          </cell>
          <cell r="L70" t="e">
            <v>#DIV/0!</v>
          </cell>
          <cell r="M70">
            <v>0</v>
          </cell>
          <cell r="N70" t="e">
            <v>#DIV/0!</v>
          </cell>
          <cell r="O70">
            <v>0</v>
          </cell>
          <cell r="P70" t="e">
            <v>#DIV/0!</v>
          </cell>
          <cell r="Q70">
            <v>0</v>
          </cell>
          <cell r="R70" t="e">
            <v>#DIV/0!</v>
          </cell>
          <cell r="T70">
            <v>0</v>
          </cell>
          <cell r="U70">
            <v>0</v>
          </cell>
          <cell r="V70">
            <v>0</v>
          </cell>
          <cell r="W70">
            <v>0</v>
          </cell>
        </row>
        <row r="71">
          <cell r="D71" t="str">
            <v>Pasivo de Largo Plazo</v>
          </cell>
          <cell r="E71">
            <v>0</v>
          </cell>
          <cell r="F71">
            <v>0</v>
          </cell>
          <cell r="G71">
            <v>0</v>
          </cell>
          <cell r="H71">
            <v>0</v>
          </cell>
          <cell r="I71" t="e">
            <v>#DIV/0!</v>
          </cell>
          <cell r="J71" t="e">
            <v>#DIV/0!</v>
          </cell>
          <cell r="K71" t="e">
            <v>#DIV/0!</v>
          </cell>
          <cell r="L71" t="e">
            <v>#DIV/0!</v>
          </cell>
          <cell r="M71">
            <v>0</v>
          </cell>
          <cell r="N71" t="e">
            <v>#DIV/0!</v>
          </cell>
          <cell r="O71">
            <v>0</v>
          </cell>
          <cell r="P71" t="e">
            <v>#DIV/0!</v>
          </cell>
          <cell r="Q71">
            <v>0</v>
          </cell>
          <cell r="R71" t="e">
            <v>#DIV/0!</v>
          </cell>
        </row>
        <row r="72">
          <cell r="D72" t="str">
            <v>Oblig. Bancarias Largo Plazo</v>
          </cell>
          <cell r="I72" t="e">
            <v>#DIV/0!</v>
          </cell>
          <cell r="J72" t="e">
            <v>#DIV/0!</v>
          </cell>
          <cell r="K72" t="e">
            <v>#DIV/0!</v>
          </cell>
          <cell r="L72" t="e">
            <v>#DIV/0!</v>
          </cell>
          <cell r="M72">
            <v>0</v>
          </cell>
          <cell r="N72" t="e">
            <v>#DIV/0!</v>
          </cell>
          <cell r="O72">
            <v>0</v>
          </cell>
          <cell r="P72" t="e">
            <v>#DIV/0!</v>
          </cell>
          <cell r="Q72">
            <v>0</v>
          </cell>
          <cell r="R72" t="e">
            <v>#DIV/0!</v>
          </cell>
          <cell r="T72">
            <v>0</v>
          </cell>
          <cell r="U72">
            <v>0</v>
          </cell>
          <cell r="V72">
            <v>0</v>
          </cell>
          <cell r="W72">
            <v>0</v>
          </cell>
        </row>
        <row r="73">
          <cell r="D73" t="str">
            <v>Proveedores</v>
          </cell>
          <cell r="I73" t="e">
            <v>#DIV/0!</v>
          </cell>
          <cell r="J73" t="e">
            <v>#DIV/0!</v>
          </cell>
          <cell r="K73" t="e">
            <v>#DIV/0!</v>
          </cell>
          <cell r="L73" t="e">
            <v>#DIV/0!</v>
          </cell>
          <cell r="M73">
            <v>0</v>
          </cell>
          <cell r="N73" t="e">
            <v>#DIV/0!</v>
          </cell>
          <cell r="O73">
            <v>0</v>
          </cell>
          <cell r="P73" t="e">
            <v>#DIV/0!</v>
          </cell>
          <cell r="Q73">
            <v>0</v>
          </cell>
          <cell r="R73" t="e">
            <v>#DIV/0!</v>
          </cell>
          <cell r="T73">
            <v>0</v>
          </cell>
          <cell r="U73">
            <v>0</v>
          </cell>
          <cell r="V73">
            <v>0</v>
          </cell>
          <cell r="W73">
            <v>0</v>
          </cell>
        </row>
        <row r="74">
          <cell r="D74" t="str">
            <v>Cuentas por pagar</v>
          </cell>
          <cell r="I74" t="e">
            <v>#DIV/0!</v>
          </cell>
          <cell r="J74" t="e">
            <v>#DIV/0!</v>
          </cell>
          <cell r="K74" t="e">
            <v>#DIV/0!</v>
          </cell>
          <cell r="L74" t="e">
            <v>#DIV/0!</v>
          </cell>
          <cell r="M74">
            <v>0</v>
          </cell>
          <cell r="N74" t="e">
            <v>#DIV/0!</v>
          </cell>
          <cell r="O74">
            <v>0</v>
          </cell>
          <cell r="P74" t="e">
            <v>#DIV/0!</v>
          </cell>
          <cell r="Q74">
            <v>0</v>
          </cell>
          <cell r="R74" t="e">
            <v>#DIV/0!</v>
          </cell>
          <cell r="T74">
            <v>0</v>
          </cell>
          <cell r="U74">
            <v>0</v>
          </cell>
          <cell r="V74">
            <v>0</v>
          </cell>
          <cell r="W74">
            <v>0</v>
          </cell>
        </row>
        <row r="75">
          <cell r="D75" t="str">
            <v>Prestaciones Sociales</v>
          </cell>
          <cell r="I75" t="e">
            <v>#DIV/0!</v>
          </cell>
          <cell r="J75" t="e">
            <v>#DIV/0!</v>
          </cell>
          <cell r="K75" t="e">
            <v>#DIV/0!</v>
          </cell>
          <cell r="L75" t="e">
            <v>#DIV/0!</v>
          </cell>
          <cell r="M75">
            <v>0</v>
          </cell>
          <cell r="N75" t="e">
            <v>#DIV/0!</v>
          </cell>
          <cell r="O75">
            <v>0</v>
          </cell>
          <cell r="P75" t="e">
            <v>#DIV/0!</v>
          </cell>
          <cell r="Q75">
            <v>0</v>
          </cell>
          <cell r="R75" t="e">
            <v>#DIV/0!</v>
          </cell>
          <cell r="T75">
            <v>0</v>
          </cell>
          <cell r="U75">
            <v>0</v>
          </cell>
          <cell r="V75">
            <v>0</v>
          </cell>
          <cell r="W75">
            <v>0</v>
          </cell>
        </row>
        <row r="76">
          <cell r="D76" t="str">
            <v>Otros pasivos</v>
          </cell>
          <cell r="I76" t="e">
            <v>#DIV/0!</v>
          </cell>
          <cell r="J76" t="e">
            <v>#DIV/0!</v>
          </cell>
          <cell r="K76" t="e">
            <v>#DIV/0!</v>
          </cell>
          <cell r="L76" t="e">
            <v>#DIV/0!</v>
          </cell>
          <cell r="M76">
            <v>0</v>
          </cell>
          <cell r="N76" t="e">
            <v>#DIV/0!</v>
          </cell>
          <cell r="O76">
            <v>0</v>
          </cell>
          <cell r="P76" t="e">
            <v>#DIV/0!</v>
          </cell>
          <cell r="Q76">
            <v>0</v>
          </cell>
          <cell r="R76" t="e">
            <v>#DIV/0!</v>
          </cell>
          <cell r="T76">
            <v>0</v>
          </cell>
          <cell r="U76">
            <v>0</v>
          </cell>
          <cell r="V76">
            <v>0</v>
          </cell>
          <cell r="W76">
            <v>0</v>
          </cell>
        </row>
        <row r="77">
          <cell r="D77" t="str">
            <v>Total Pasivo</v>
          </cell>
          <cell r="E77">
            <v>0</v>
          </cell>
          <cell r="F77">
            <v>0</v>
          </cell>
          <cell r="G77">
            <v>0</v>
          </cell>
          <cell r="H77">
            <v>0</v>
          </cell>
          <cell r="I77" t="e">
            <v>#DIV/0!</v>
          </cell>
          <cell r="J77" t="e">
            <v>#DIV/0!</v>
          </cell>
          <cell r="K77" t="e">
            <v>#DIV/0!</v>
          </cell>
          <cell r="L77" t="e">
            <v>#DIV/0!</v>
          </cell>
          <cell r="M77">
            <v>0</v>
          </cell>
          <cell r="N77" t="e">
            <v>#DIV/0!</v>
          </cell>
          <cell r="O77">
            <v>0</v>
          </cell>
          <cell r="P77" t="e">
            <v>#DIV/0!</v>
          </cell>
          <cell r="Q77">
            <v>0</v>
          </cell>
          <cell r="R77" t="e">
            <v>#DIV/0!</v>
          </cell>
        </row>
        <row r="78">
          <cell r="D78" t="str">
            <v>Capital Pagado</v>
          </cell>
          <cell r="I78" t="e">
            <v>#DIV/0!</v>
          </cell>
          <cell r="J78" t="e">
            <v>#DIV/0!</v>
          </cell>
          <cell r="K78" t="e">
            <v>#DIV/0!</v>
          </cell>
          <cell r="L78" t="e">
            <v>#DIV/0!</v>
          </cell>
          <cell r="M78">
            <v>0</v>
          </cell>
          <cell r="N78" t="e">
            <v>#DIV/0!</v>
          </cell>
          <cell r="O78">
            <v>0</v>
          </cell>
          <cell r="P78" t="e">
            <v>#DIV/0!</v>
          </cell>
          <cell r="Q78">
            <v>0</v>
          </cell>
          <cell r="R78" t="e">
            <v>#DIV/0!</v>
          </cell>
          <cell r="T78">
            <v>0</v>
          </cell>
          <cell r="U78">
            <v>0</v>
          </cell>
          <cell r="V78">
            <v>0</v>
          </cell>
          <cell r="W78">
            <v>0</v>
          </cell>
        </row>
        <row r="79">
          <cell r="D79" t="str">
            <v>Reservas</v>
          </cell>
          <cell r="I79" t="e">
            <v>#DIV/0!</v>
          </cell>
          <cell r="J79" t="e">
            <v>#DIV/0!</v>
          </cell>
          <cell r="K79" t="e">
            <v>#DIV/0!</v>
          </cell>
          <cell r="L79" t="e">
            <v>#DIV/0!</v>
          </cell>
          <cell r="M79">
            <v>0</v>
          </cell>
          <cell r="N79" t="e">
            <v>#DIV/0!</v>
          </cell>
          <cell r="O79">
            <v>0</v>
          </cell>
          <cell r="P79" t="e">
            <v>#DIV/0!</v>
          </cell>
          <cell r="Q79">
            <v>0</v>
          </cell>
          <cell r="R79" t="e">
            <v>#DIV/0!</v>
          </cell>
          <cell r="T79">
            <v>0</v>
          </cell>
          <cell r="U79">
            <v>0</v>
          </cell>
          <cell r="V79">
            <v>0</v>
          </cell>
          <cell r="W79">
            <v>0</v>
          </cell>
        </row>
        <row r="80">
          <cell r="D80" t="str">
            <v>Utilidades ejercicios anteriores</v>
          </cell>
          <cell r="I80" t="e">
            <v>#DIV/0!</v>
          </cell>
          <cell r="J80" t="e">
            <v>#DIV/0!</v>
          </cell>
          <cell r="K80" t="e">
            <v>#DIV/0!</v>
          </cell>
          <cell r="L80" t="e">
            <v>#DIV/0!</v>
          </cell>
          <cell r="M80">
            <v>0</v>
          </cell>
          <cell r="N80" t="e">
            <v>#DIV/0!</v>
          </cell>
          <cell r="O80">
            <v>0</v>
          </cell>
          <cell r="P80" t="e">
            <v>#DIV/0!</v>
          </cell>
          <cell r="Q80">
            <v>0</v>
          </cell>
          <cell r="R80" t="e">
            <v>#DIV/0!</v>
          </cell>
          <cell r="T80">
            <v>0</v>
          </cell>
          <cell r="U80">
            <v>0</v>
          </cell>
          <cell r="V80">
            <v>0</v>
          </cell>
          <cell r="W80">
            <v>0</v>
          </cell>
        </row>
        <row r="81">
          <cell r="D81" t="str">
            <v>Superávit Valorización</v>
          </cell>
          <cell r="I81" t="e">
            <v>#DIV/0!</v>
          </cell>
          <cell r="J81" t="e">
            <v>#DIV/0!</v>
          </cell>
          <cell r="K81" t="e">
            <v>#DIV/0!</v>
          </cell>
          <cell r="L81" t="e">
            <v>#DIV/0!</v>
          </cell>
          <cell r="M81">
            <v>0</v>
          </cell>
          <cell r="N81" t="e">
            <v>#DIV/0!</v>
          </cell>
          <cell r="O81">
            <v>0</v>
          </cell>
          <cell r="P81" t="e">
            <v>#DIV/0!</v>
          </cell>
          <cell r="Q81">
            <v>0</v>
          </cell>
          <cell r="R81" t="e">
            <v>#DIV/0!</v>
          </cell>
          <cell r="T81">
            <v>0</v>
          </cell>
          <cell r="U81">
            <v>0</v>
          </cell>
          <cell r="V81">
            <v>0</v>
          </cell>
          <cell r="W81">
            <v>0</v>
          </cell>
        </row>
        <row r="82">
          <cell r="D82" t="str">
            <v>Revalorización Patrimonio</v>
          </cell>
          <cell r="I82" t="e">
            <v>#DIV/0!</v>
          </cell>
          <cell r="J82" t="e">
            <v>#DIV/0!</v>
          </cell>
          <cell r="K82" t="e">
            <v>#DIV/0!</v>
          </cell>
          <cell r="L82" t="e">
            <v>#DIV/0!</v>
          </cell>
          <cell r="M82">
            <v>0</v>
          </cell>
          <cell r="N82" t="e">
            <v>#DIV/0!</v>
          </cell>
          <cell r="O82">
            <v>0</v>
          </cell>
          <cell r="P82" t="e">
            <v>#DIV/0!</v>
          </cell>
          <cell r="Q82">
            <v>0</v>
          </cell>
          <cell r="R82" t="e">
            <v>#DIV/0!</v>
          </cell>
          <cell r="T82">
            <v>0</v>
          </cell>
          <cell r="U82">
            <v>0</v>
          </cell>
          <cell r="V82">
            <v>0</v>
          </cell>
          <cell r="W82">
            <v>0</v>
          </cell>
        </row>
        <row r="83">
          <cell r="D83" t="str">
            <v>Utilidad del Ejercicio</v>
          </cell>
          <cell r="F83">
            <v>0</v>
          </cell>
          <cell r="G83">
            <v>0</v>
          </cell>
          <cell r="H83">
            <v>0</v>
          </cell>
          <cell r="I83" t="e">
            <v>#DIV/0!</v>
          </cell>
          <cell r="J83" t="e">
            <v>#DIV/0!</v>
          </cell>
          <cell r="K83" t="e">
            <v>#DIV/0!</v>
          </cell>
          <cell r="L83" t="e">
            <v>#DIV/0!</v>
          </cell>
          <cell r="M83">
            <v>0</v>
          </cell>
          <cell r="N83" t="e">
            <v>#DIV/0!</v>
          </cell>
          <cell r="O83">
            <v>0</v>
          </cell>
          <cell r="P83" t="e">
            <v>#DIV/0!</v>
          </cell>
          <cell r="Q83">
            <v>0</v>
          </cell>
          <cell r="R83" t="e">
            <v>#DIV/0!</v>
          </cell>
          <cell r="T83">
            <v>0</v>
          </cell>
          <cell r="U83">
            <v>0</v>
          </cell>
          <cell r="V83">
            <v>0</v>
          </cell>
          <cell r="W83">
            <v>0</v>
          </cell>
        </row>
        <row r="84">
          <cell r="D84" t="str">
            <v>Otros</v>
          </cell>
          <cell r="I84" t="e">
            <v>#DIV/0!</v>
          </cell>
          <cell r="J84" t="e">
            <v>#DIV/0!</v>
          </cell>
          <cell r="K84" t="e">
            <v>#DIV/0!</v>
          </cell>
          <cell r="L84" t="e">
            <v>#DIV/0!</v>
          </cell>
          <cell r="M84">
            <v>0</v>
          </cell>
          <cell r="N84" t="e">
            <v>#DIV/0!</v>
          </cell>
          <cell r="O84">
            <v>0</v>
          </cell>
          <cell r="P84" t="e">
            <v>#DIV/0!</v>
          </cell>
          <cell r="Q84">
            <v>0</v>
          </cell>
          <cell r="R84" t="e">
            <v>#DIV/0!</v>
          </cell>
          <cell r="T84">
            <v>0</v>
          </cell>
          <cell r="U84">
            <v>0</v>
          </cell>
          <cell r="V84">
            <v>0</v>
          </cell>
          <cell r="W84">
            <v>0</v>
          </cell>
        </row>
        <row r="85">
          <cell r="D85" t="str">
            <v>Total Patrimonio</v>
          </cell>
          <cell r="E85">
            <v>0</v>
          </cell>
          <cell r="F85">
            <v>0</v>
          </cell>
          <cell r="G85">
            <v>0</v>
          </cell>
          <cell r="H85">
            <v>0</v>
          </cell>
          <cell r="I85" t="e">
            <v>#DIV/0!</v>
          </cell>
          <cell r="J85" t="e">
            <v>#DIV/0!</v>
          </cell>
          <cell r="K85" t="e">
            <v>#DIV/0!</v>
          </cell>
          <cell r="L85" t="e">
            <v>#DIV/0!</v>
          </cell>
          <cell r="M85">
            <v>0</v>
          </cell>
          <cell r="N85" t="e">
            <v>#DIV/0!</v>
          </cell>
          <cell r="O85">
            <v>0</v>
          </cell>
          <cell r="P85" t="e">
            <v>#DIV/0!</v>
          </cell>
          <cell r="Q85">
            <v>0</v>
          </cell>
          <cell r="R85" t="e">
            <v>#DIV/0!</v>
          </cell>
        </row>
        <row r="86">
          <cell r="D86" t="str">
            <v>Total Pasivo y Patrimonio</v>
          </cell>
          <cell r="E86">
            <v>0</v>
          </cell>
          <cell r="F86">
            <v>0</v>
          </cell>
          <cell r="G86">
            <v>0</v>
          </cell>
          <cell r="H86">
            <v>0</v>
          </cell>
          <cell r="I86" t="e">
            <v>#DIV/0!</v>
          </cell>
          <cell r="J86" t="e">
            <v>#DIV/0!</v>
          </cell>
          <cell r="K86" t="e">
            <v>#DIV/0!</v>
          </cell>
          <cell r="L86" t="e">
            <v>#DIV/0!</v>
          </cell>
          <cell r="M86">
            <v>0</v>
          </cell>
          <cell r="N86" t="e">
            <v>#DIV/0!</v>
          </cell>
          <cell r="O86">
            <v>0</v>
          </cell>
          <cell r="P86" t="e">
            <v>#DIV/0!</v>
          </cell>
          <cell r="Q86">
            <v>0</v>
          </cell>
          <cell r="R86" t="e">
            <v>#DIV/0!</v>
          </cell>
          <cell r="T86">
            <v>0</v>
          </cell>
          <cell r="U86">
            <v>0</v>
          </cell>
          <cell r="V86">
            <v>0</v>
          </cell>
          <cell r="W86">
            <v>0</v>
          </cell>
        </row>
      </sheetData>
      <sheetData sheetId="14" refreshError="1"/>
      <sheetData sheetId="15" refreshError="1">
        <row r="1">
          <cell r="C1" t="str">
            <v>EVALUACION  DE LA SOLICITUD DE ASIGNACION DE RECURSOS DEL PROGRAMA NACIONAL DE PRODUCTIVIDAD Y COMPETITIVIDAD</v>
          </cell>
        </row>
        <row r="2">
          <cell r="C2" t="str">
            <v>EMPRESA</v>
          </cell>
          <cell r="E2">
            <v>0</v>
          </cell>
        </row>
        <row r="4">
          <cell r="C4" t="str">
            <v>SITUACION OPERACIONAL</v>
          </cell>
        </row>
        <row r="5">
          <cell r="C5" t="str">
            <v>Aspectos Positivos</v>
          </cell>
          <cell r="G5" t="str">
            <v>Aspectos Negativos</v>
          </cell>
        </row>
        <row r="16">
          <cell r="C16" t="str">
            <v>DIAGNOSTICO SITUACION OPERATIVA Y DE RENTABILIDAD</v>
          </cell>
        </row>
        <row r="17">
          <cell r="M17">
            <v>1998</v>
          </cell>
          <cell r="N17">
            <v>1999</v>
          </cell>
          <cell r="O17">
            <v>2000</v>
          </cell>
          <cell r="P17" t="str">
            <v>INDICADOR SECTORIAL 7 ULTIMOS AÑOS</v>
          </cell>
        </row>
        <row r="18">
          <cell r="L18" t="str">
            <v>MARGEN OPERACIONAL  (%)</v>
          </cell>
          <cell r="N18" t="e">
            <v>#DIV/0!</v>
          </cell>
          <cell r="O18" t="e">
            <v>#DIV/0!</v>
          </cell>
        </row>
        <row r="19">
          <cell r="L19" t="str">
            <v>MARGEN NETO (%)</v>
          </cell>
          <cell r="N19" t="e">
            <v>#DIV/0!</v>
          </cell>
          <cell r="O19" t="e">
            <v>#DIV/0!</v>
          </cell>
        </row>
        <row r="20">
          <cell r="L20" t="str">
            <v>RENDIMIENTO DEL PATRIMONIO (ROE)</v>
          </cell>
          <cell r="N20" t="e">
            <v>#DIV/0!</v>
          </cell>
          <cell r="O20" t="e">
            <v>#DIV/0!</v>
          </cell>
        </row>
        <row r="21">
          <cell r="L21" t="str">
            <v>RENDIMIENTO ACTIVO TOTAL (ROA)</v>
          </cell>
          <cell r="N21" t="e">
            <v>#DIV/0!</v>
          </cell>
          <cell r="O21" t="e">
            <v>#DIV/0!</v>
          </cell>
        </row>
        <row r="22">
          <cell r="L22" t="str">
            <v xml:space="preserve">VARIACION DE INGRESOS </v>
          </cell>
          <cell r="N22" t="e">
            <v>#DIV/0!</v>
          </cell>
          <cell r="O22" t="e">
            <v>#DIV/0!</v>
          </cell>
        </row>
        <row r="23">
          <cell r="L23" t="str">
            <v xml:space="preserve">EBITDA  </v>
          </cell>
          <cell r="M23">
            <v>0</v>
          </cell>
          <cell r="N23">
            <v>0</v>
          </cell>
          <cell r="O23">
            <v>0</v>
          </cell>
        </row>
        <row r="29">
          <cell r="C29" t="str">
            <v>SITUACION FINANCIERA</v>
          </cell>
        </row>
        <row r="30">
          <cell r="C30" t="str">
            <v>DIAGNOSTICO DE LA SITUACION DE LIQUIDEZ</v>
          </cell>
          <cell r="G30" t="str">
            <v>DIAGNOSTICO DE LA SITUACION DE ACTIVOS FIJOS, ENDEUDAMIENTO Y PATRIMONIAL</v>
          </cell>
          <cell r="N30">
            <v>1999</v>
          </cell>
          <cell r="O30">
            <v>2000</v>
          </cell>
          <cell r="P30" t="str">
            <v>INDICADOR SECTORIAL 7 ULTIMOS AÑOS</v>
          </cell>
        </row>
        <row r="31">
          <cell r="M31" t="str">
            <v>Prueba Acida</v>
          </cell>
          <cell r="N31" t="e">
            <v>#DIV/0!</v>
          </cell>
          <cell r="O31" t="e">
            <v>#DIV/0!</v>
          </cell>
          <cell r="P31">
            <v>0.92</v>
          </cell>
        </row>
        <row r="32">
          <cell r="M32" t="str">
            <v xml:space="preserve">Periodo de Cobro </v>
          </cell>
          <cell r="N32" t="e">
            <v>#DIV/0!</v>
          </cell>
          <cell r="O32" t="e">
            <v>#DIV/0!</v>
          </cell>
          <cell r="P32">
            <v>101.36</v>
          </cell>
        </row>
        <row r="33">
          <cell r="M33" t="str">
            <v>Rotación de Invent.</v>
          </cell>
          <cell r="N33" t="e">
            <v>#DIV/0!</v>
          </cell>
          <cell r="O33" t="e">
            <v>#DIV/0!</v>
          </cell>
          <cell r="P33">
            <v>115.61</v>
          </cell>
        </row>
        <row r="34">
          <cell r="M34" t="str">
            <v xml:space="preserve">Endeudamiento </v>
          </cell>
          <cell r="N34" t="e">
            <v>#DIV/0!</v>
          </cell>
          <cell r="O34" t="e">
            <v>#DIV/0!</v>
          </cell>
          <cell r="P34">
            <v>0.62180000000000002</v>
          </cell>
        </row>
        <row r="35">
          <cell r="M35" t="str">
            <v>Endeud. sin Valoriz.</v>
          </cell>
          <cell r="N35" t="e">
            <v>#DIV/0!</v>
          </cell>
          <cell r="O35" t="e">
            <v>#DIV/0!</v>
          </cell>
          <cell r="P35">
            <v>0.64470000000000005</v>
          </cell>
        </row>
        <row r="36">
          <cell r="M36" t="str">
            <v>Impacto Carga Financ</v>
          </cell>
          <cell r="N36" t="e">
            <v>#DIV/0!</v>
          </cell>
          <cell r="O36" t="e">
            <v>#DIV/0!</v>
          </cell>
          <cell r="P36">
            <v>6.3100000000000003E-2</v>
          </cell>
        </row>
        <row r="38">
          <cell r="M38" t="str">
            <v>COMENTARIOS INDICADORES EMPRESA Vs SECTORIALES</v>
          </cell>
        </row>
        <row r="57">
          <cell r="C57" t="str">
            <v>ANALISIS DEL FLUJO DE CAJA Y PROYECCIONES FINANCIERAS</v>
          </cell>
        </row>
        <row r="59">
          <cell r="C59" t="str">
            <v>PARAMETROS PROYECCION</v>
          </cell>
        </row>
        <row r="60">
          <cell r="C60" t="str">
            <v>MACROECONOMICOS</v>
          </cell>
          <cell r="G60" t="str">
            <v>OPERATIVOS</v>
          </cell>
          <cell r="L60" t="str">
            <v>PROGRAMA DE INVERSIONES / PROYECTOS</v>
          </cell>
          <cell r="N60" t="str">
            <v xml:space="preserve"> ESTRUCTURA DE FINANCIACION  Y CONDICIONES</v>
          </cell>
        </row>
        <row r="61">
          <cell r="D61">
            <v>2001</v>
          </cell>
          <cell r="E61">
            <v>2002</v>
          </cell>
          <cell r="F61">
            <v>2003</v>
          </cell>
          <cell r="I61">
            <v>2001</v>
          </cell>
          <cell r="J61">
            <v>2002</v>
          </cell>
          <cell r="K61">
            <v>2003</v>
          </cell>
        </row>
        <row r="62">
          <cell r="C62" t="str">
            <v>IPC</v>
          </cell>
          <cell r="D62">
            <v>0.1</v>
          </cell>
          <cell r="E62">
            <v>0.1</v>
          </cell>
          <cell r="F62">
            <v>0.1</v>
          </cell>
          <cell r="G62" t="str">
            <v>Variación Precios</v>
          </cell>
          <cell r="I62" t="str">
            <v>NO CONSIDERA AJUSTES REALES</v>
          </cell>
        </row>
        <row r="63">
          <cell r="C63" t="str">
            <v>IPP</v>
          </cell>
          <cell r="D63" t="str">
            <v>IPC - 2%</v>
          </cell>
          <cell r="E63" t="str">
            <v>IPC - 2%</v>
          </cell>
          <cell r="F63" t="str">
            <v>IPC - 2%</v>
          </cell>
          <cell r="G63" t="str">
            <v>Variación Volúmenes Venta.</v>
          </cell>
          <cell r="I63" t="str">
            <v>PIB Y AJUSTE REAL DEL 50% DEL EXTERIOR Y 20% NACIONAL</v>
          </cell>
          <cell r="J63" t="str">
            <v>PIB</v>
          </cell>
          <cell r="K63" t="str">
            <v>PIB</v>
          </cell>
        </row>
        <row r="64">
          <cell r="C64" t="str">
            <v>DEVALUACION</v>
          </cell>
          <cell r="D64" t="str">
            <v>METODOLODIA DE PARIDAD DE T. CAMBIO</v>
          </cell>
          <cell r="G64" t="str">
            <v>Variación costos</v>
          </cell>
          <cell r="I64" t="str">
            <v>IPC</v>
          </cell>
          <cell r="J64" t="str">
            <v>IPC</v>
          </cell>
          <cell r="K64" t="str">
            <v>IPC</v>
          </cell>
        </row>
        <row r="65">
          <cell r="C65" t="str">
            <v>INF. EXTERNA</v>
          </cell>
          <cell r="D65">
            <v>0.03</v>
          </cell>
          <cell r="E65">
            <v>0.03</v>
          </cell>
          <cell r="G65" t="str">
            <v>Variación Gastos Admón</v>
          </cell>
          <cell r="I65" t="str">
            <v>SEGÚN VARIACION VENTAS</v>
          </cell>
        </row>
        <row r="66">
          <cell r="C66" t="str">
            <v>TASA CAMBIO PROM.</v>
          </cell>
          <cell r="D66" t="str">
            <v>2,304,93</v>
          </cell>
          <cell r="E66">
            <v>2410.44</v>
          </cell>
          <cell r="F66">
            <v>2476.8000000000002</v>
          </cell>
          <cell r="G66" t="str">
            <v>Rotación Cartera</v>
          </cell>
          <cell r="I66" t="str">
            <v>PROMEDIO 3 ULTIMOS AÑOS: 71 DIAS</v>
          </cell>
        </row>
        <row r="67">
          <cell r="C67" t="str">
            <v>DTF TA</v>
          </cell>
          <cell r="D67" t="str">
            <v>IPC+ 3%</v>
          </cell>
          <cell r="E67" t="str">
            <v>IPC+ 3%</v>
          </cell>
          <cell r="F67" t="str">
            <v>IPC+ 3%</v>
          </cell>
          <cell r="G67" t="str">
            <v>Rotación Proveedores</v>
          </cell>
          <cell r="I67" t="str">
            <v>PROMEDIO 3 ULTIMOS AÑOS: 79 DIAS</v>
          </cell>
        </row>
        <row r="68">
          <cell r="G68" t="str">
            <v>Rotación Inventarios</v>
          </cell>
          <cell r="I68" t="str">
            <v>PROM. 3 ULTIMOS AÑOS: 45 DIAS PROD. TERM</v>
          </cell>
        </row>
        <row r="70">
          <cell r="C70" t="str">
            <v>P &amp; G (Histórico y Proyectado)</v>
          </cell>
        </row>
        <row r="71">
          <cell r="C71" t="str">
            <v>(MILLONES DE $)</v>
          </cell>
          <cell r="E71">
            <v>2000</v>
          </cell>
          <cell r="F71" t="str">
            <v>2001 (P)</v>
          </cell>
          <cell r="G71" t="str">
            <v>2002 (P)</v>
          </cell>
          <cell r="H71" t="str">
            <v>2003 (P)</v>
          </cell>
          <cell r="I71" t="str">
            <v>2004 (P)</v>
          </cell>
          <cell r="J71" t="str">
            <v>2005 (P)</v>
          </cell>
          <cell r="L71" t="str">
            <v>PROYECCIONES FINANCIERAS</v>
          </cell>
        </row>
        <row r="72">
          <cell r="C72" t="str">
            <v>VENTAS NETAS</v>
          </cell>
          <cell r="E72">
            <v>0</v>
          </cell>
          <cell r="F72">
            <v>0</v>
          </cell>
          <cell r="G72">
            <v>0</v>
          </cell>
          <cell r="H72">
            <v>0</v>
          </cell>
          <cell r="I72">
            <v>0</v>
          </cell>
          <cell r="J72">
            <v>0</v>
          </cell>
          <cell r="L72" t="str">
            <v>Para el primer año de proyección se asumió un crecimiento en el volúmen de ventas del 20% a nivel nacional y del 50% en el exterior.  Lo anterior se sustenta en el posicionamiento de la empresa en los 2 últimos años y en la incursión de nuevos mercados fu</v>
          </cell>
        </row>
        <row r="73">
          <cell r="C73" t="str">
            <v>COSTO PRODUCCION Y VENTAS</v>
          </cell>
          <cell r="E73">
            <v>0</v>
          </cell>
          <cell r="F73">
            <v>0</v>
          </cell>
          <cell r="G73">
            <v>0</v>
          </cell>
          <cell r="H73">
            <v>0</v>
          </cell>
          <cell r="I73">
            <v>0</v>
          </cell>
          <cell r="J73">
            <v>0</v>
          </cell>
        </row>
        <row r="74">
          <cell r="C74" t="str">
            <v>GASTOS ADMON Y VENTAS</v>
          </cell>
          <cell r="E74">
            <v>0</v>
          </cell>
          <cell r="F74">
            <v>0</v>
          </cell>
          <cell r="G74">
            <v>0</v>
          </cell>
          <cell r="H74">
            <v>0</v>
          </cell>
          <cell r="I74">
            <v>0</v>
          </cell>
          <cell r="J74">
            <v>0</v>
          </cell>
        </row>
        <row r="75">
          <cell r="C75" t="str">
            <v>RENTAB. OPERACIONAL (%)</v>
          </cell>
          <cell r="E75" t="e">
            <v>#DIV/0!</v>
          </cell>
          <cell r="F75" t="e">
            <v>#DIV/0!</v>
          </cell>
          <cell r="G75" t="e">
            <v>#DIV/0!</v>
          </cell>
          <cell r="H75" t="e">
            <v>#DIV/0!</v>
          </cell>
          <cell r="I75" t="e">
            <v>#DIV/0!</v>
          </cell>
          <cell r="J75" t="e">
            <v>#DIV/0!</v>
          </cell>
        </row>
        <row r="76">
          <cell r="C76" t="str">
            <v>GASTOS FINANCIEROS</v>
          </cell>
          <cell r="E76">
            <v>0</v>
          </cell>
          <cell r="F76">
            <v>0</v>
          </cell>
          <cell r="G76">
            <v>0</v>
          </cell>
          <cell r="H76">
            <v>0</v>
          </cell>
          <cell r="I76">
            <v>0</v>
          </cell>
          <cell r="J76">
            <v>0</v>
          </cell>
        </row>
        <row r="77">
          <cell r="C77" t="str">
            <v xml:space="preserve">UTILIDAD NETA </v>
          </cell>
          <cell r="E77">
            <v>0</v>
          </cell>
          <cell r="F77">
            <v>0</v>
          </cell>
          <cell r="G77">
            <v>0</v>
          </cell>
          <cell r="H77">
            <v>0</v>
          </cell>
          <cell r="I77">
            <v>0</v>
          </cell>
          <cell r="J77">
            <v>0</v>
          </cell>
        </row>
        <row r="78">
          <cell r="C78" t="str">
            <v>MARGEN NETO  (%)</v>
          </cell>
          <cell r="E78" t="e">
            <v>#DIV/0!</v>
          </cell>
          <cell r="F78" t="e">
            <v>#DIV/0!</v>
          </cell>
          <cell r="G78" t="e">
            <v>#DIV/0!</v>
          </cell>
          <cell r="H78" t="e">
            <v>#DIV/0!</v>
          </cell>
          <cell r="I78" t="e">
            <v>#DIV/0!</v>
          </cell>
          <cell r="J78" t="e">
            <v>#DIV/0!</v>
          </cell>
        </row>
        <row r="79">
          <cell r="L79" t="str">
            <v>En cuanto a los costos de materias primas fueron calculados según el consumo de cada materia prima, cuyos crecimientos son acorde al IPP.  Los gastos de ventas fueron estimados en forma aproximada al promedio histórico de su participación sobre las ventas</v>
          </cell>
        </row>
        <row r="80">
          <cell r="C80" t="str">
            <v>BALANCE GENERAL E INDICES</v>
          </cell>
        </row>
        <row r="81">
          <cell r="C81" t="str">
            <v>(MILLONES DE $)</v>
          </cell>
          <cell r="E81">
            <v>2000</v>
          </cell>
          <cell r="F81">
            <v>2001</v>
          </cell>
          <cell r="G81">
            <v>2002</v>
          </cell>
          <cell r="H81">
            <v>2003</v>
          </cell>
          <cell r="I81">
            <v>2004</v>
          </cell>
          <cell r="J81">
            <v>2005</v>
          </cell>
        </row>
        <row r="82">
          <cell r="C82" t="str">
            <v>ACTIVO CORRIENTE</v>
          </cell>
          <cell r="E82">
            <v>0</v>
          </cell>
          <cell r="F82">
            <v>0</v>
          </cell>
          <cell r="G82">
            <v>0</v>
          </cell>
          <cell r="H82">
            <v>0</v>
          </cell>
          <cell r="I82">
            <v>0</v>
          </cell>
          <cell r="J82">
            <v>0</v>
          </cell>
        </row>
        <row r="83">
          <cell r="C83" t="str">
            <v>PASIVO CORRIENTE</v>
          </cell>
          <cell r="E83">
            <v>0</v>
          </cell>
          <cell r="F83">
            <v>0</v>
          </cell>
          <cell r="G83">
            <v>0</v>
          </cell>
          <cell r="H83">
            <v>0</v>
          </cell>
          <cell r="I83">
            <v>0</v>
          </cell>
          <cell r="J83">
            <v>0</v>
          </cell>
        </row>
        <row r="84">
          <cell r="C84" t="str">
            <v>RAZON CORRIENTE</v>
          </cell>
          <cell r="E84" t="e">
            <v>#DIV/0!</v>
          </cell>
          <cell r="F84" t="e">
            <v>#DIV/0!</v>
          </cell>
          <cell r="G84" t="e">
            <v>#DIV/0!</v>
          </cell>
          <cell r="H84" t="e">
            <v>#DIV/0!</v>
          </cell>
          <cell r="I84" t="e">
            <v>#DIV/0!</v>
          </cell>
          <cell r="J84" t="e">
            <v>#DIV/0!</v>
          </cell>
        </row>
        <row r="85">
          <cell r="C85" t="str">
            <v>PRUEBA ACIDA</v>
          </cell>
          <cell r="E85" t="e">
            <v>#DIV/0!</v>
          </cell>
          <cell r="F85" t="e">
            <v>#DIV/0!</v>
          </cell>
          <cell r="G85" t="e">
            <v>#DIV/0!</v>
          </cell>
          <cell r="H85" t="e">
            <v>#DIV/0!</v>
          </cell>
          <cell r="I85" t="e">
            <v>#DIV/0!</v>
          </cell>
          <cell r="J85" t="e">
            <v>#DIV/0!</v>
          </cell>
          <cell r="L85" t="str">
            <v>Se estima que el financiamiento de la operación continuará bajo las políticas actuales, es decir a través de proveedores y entidades financieras, las cuales proveerán los recursos para la adquisición del equipo necesario para optimizar la producción.  Por</v>
          </cell>
        </row>
        <row r="86">
          <cell r="C86" t="str">
            <v>CAPITAL DE TRABAJO</v>
          </cell>
          <cell r="E86">
            <v>0</v>
          </cell>
          <cell r="F86">
            <v>0</v>
          </cell>
          <cell r="G86">
            <v>0</v>
          </cell>
          <cell r="H86">
            <v>0</v>
          </cell>
          <cell r="I86">
            <v>0</v>
          </cell>
          <cell r="J86">
            <v>0</v>
          </cell>
        </row>
        <row r="87">
          <cell r="C87" t="str">
            <v>ACTIVO TOTAL</v>
          </cell>
          <cell r="E87">
            <v>0</v>
          </cell>
          <cell r="F87">
            <v>0</v>
          </cell>
          <cell r="G87">
            <v>0</v>
          </cell>
          <cell r="H87">
            <v>0</v>
          </cell>
          <cell r="I87">
            <v>0</v>
          </cell>
          <cell r="J87">
            <v>0</v>
          </cell>
        </row>
        <row r="88">
          <cell r="C88" t="str">
            <v>PASIVO TOTAL</v>
          </cell>
          <cell r="E88">
            <v>0</v>
          </cell>
          <cell r="F88">
            <v>0</v>
          </cell>
          <cell r="G88">
            <v>0</v>
          </cell>
          <cell r="H88">
            <v>0</v>
          </cell>
          <cell r="I88">
            <v>0</v>
          </cell>
          <cell r="J88">
            <v>0</v>
          </cell>
        </row>
        <row r="89">
          <cell r="C89" t="str">
            <v>NIDEL DE ENDEUDAMIENTO</v>
          </cell>
          <cell r="E89" t="e">
            <v>#DIV/0!</v>
          </cell>
          <cell r="F89" t="e">
            <v>#DIV/0!</v>
          </cell>
          <cell r="G89" t="e">
            <v>#DIV/0!</v>
          </cell>
          <cell r="H89" t="e">
            <v>#DIV/0!</v>
          </cell>
          <cell r="I89" t="e">
            <v>#DIV/0!</v>
          </cell>
          <cell r="J89" t="e">
            <v>#DIV/0!</v>
          </cell>
        </row>
        <row r="91">
          <cell r="C91" t="str">
            <v>Flujo de Caja Proyectado</v>
          </cell>
          <cell r="L91" t="str">
            <v>Bajo el escenario anterior, el flujo de caja neto proyectado es negativo en el primer debido a la importante inversión en capital de trabajo fundamentalmente para el financiamiento de la cartera y de los inventarios cuyos crecimientos se encuentran asocia</v>
          </cell>
        </row>
        <row r="92">
          <cell r="C92" t="str">
            <v>(MILLONES DE $)</v>
          </cell>
          <cell r="E92">
            <v>2000</v>
          </cell>
          <cell r="F92">
            <v>2001</v>
          </cell>
          <cell r="G92">
            <v>2002</v>
          </cell>
          <cell r="H92">
            <v>2003</v>
          </cell>
          <cell r="I92">
            <v>2004</v>
          </cell>
          <cell r="J92">
            <v>2005</v>
          </cell>
        </row>
        <row r="93">
          <cell r="C93" t="str">
            <v>FLUJO OPERACIÓN</v>
          </cell>
          <cell r="F93">
            <v>0</v>
          </cell>
          <cell r="G93">
            <v>0</v>
          </cell>
          <cell r="H93">
            <v>0</v>
          </cell>
          <cell r="I93">
            <v>0</v>
          </cell>
          <cell r="J93">
            <v>0</v>
          </cell>
        </row>
        <row r="94">
          <cell r="C94" t="str">
            <v>FLUJO INVERSION</v>
          </cell>
          <cell r="F94">
            <v>0</v>
          </cell>
          <cell r="G94">
            <v>0</v>
          </cell>
          <cell r="H94">
            <v>0</v>
          </cell>
          <cell r="I94">
            <v>0</v>
          </cell>
          <cell r="J94">
            <v>0</v>
          </cell>
        </row>
        <row r="95">
          <cell r="C95" t="str">
            <v>FLUJO DESPUES DE INVERSION</v>
          </cell>
          <cell r="F95">
            <v>0</v>
          </cell>
          <cell r="G95">
            <v>0</v>
          </cell>
          <cell r="H95">
            <v>0</v>
          </cell>
          <cell r="I95">
            <v>0</v>
          </cell>
          <cell r="J95">
            <v>0</v>
          </cell>
        </row>
        <row r="96">
          <cell r="C96" t="str">
            <v>FLUJO DE FINANCIACION</v>
          </cell>
          <cell r="F96">
            <v>0</v>
          </cell>
          <cell r="G96">
            <v>0</v>
          </cell>
          <cell r="H96">
            <v>0</v>
          </cell>
          <cell r="I96">
            <v>0</v>
          </cell>
          <cell r="J96">
            <v>0</v>
          </cell>
        </row>
        <row r="97">
          <cell r="C97" t="str">
            <v>SERV ICIO DE LA DEUDA</v>
          </cell>
          <cell r="F97">
            <v>0</v>
          </cell>
          <cell r="G97">
            <v>0</v>
          </cell>
          <cell r="H97">
            <v>0</v>
          </cell>
          <cell r="I97">
            <v>0</v>
          </cell>
          <cell r="J97">
            <v>0</v>
          </cell>
        </row>
        <row r="98">
          <cell r="C98" t="str">
            <v>COBERTURA FCL / DEUDA</v>
          </cell>
          <cell r="F98" t="e">
            <v>#DIV/0!</v>
          </cell>
          <cell r="G98" t="e">
            <v>#DIV/0!</v>
          </cell>
          <cell r="H98" t="e">
            <v>#DIV/0!</v>
          </cell>
          <cell r="I98" t="e">
            <v>#DIV/0!</v>
          </cell>
          <cell r="J98" t="e">
            <v>#DIV/0!</v>
          </cell>
        </row>
        <row r="99">
          <cell r="C99" t="str">
            <v>FLUJO DE CAJA NETO</v>
          </cell>
          <cell r="F99">
            <v>0</v>
          </cell>
          <cell r="G99">
            <v>0</v>
          </cell>
          <cell r="H99">
            <v>0</v>
          </cell>
          <cell r="I99">
            <v>0</v>
          </cell>
          <cell r="J99">
            <v>0</v>
          </cell>
        </row>
        <row r="101">
          <cell r="B101" t="str">
            <v>CONCLUSIONES FLUJO DE CAJA Y SITUACION GENERAL DE LA EMPRESA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opLeftCell="A37" zoomScale="70" zoomScaleNormal="70" workbookViewId="0">
      <selection activeCell="B53" sqref="B53"/>
    </sheetView>
  </sheetViews>
  <sheetFormatPr baseColWidth="10" defaultRowHeight="15" x14ac:dyDescent="0.25"/>
  <cols>
    <col min="1" max="1" width="18.5703125" customWidth="1"/>
    <col min="2" max="2" width="23.42578125" customWidth="1"/>
    <col min="3" max="3" width="13.28515625" customWidth="1"/>
    <col min="4" max="4" width="14.85546875" customWidth="1"/>
    <col min="5" max="5" width="64.85546875" customWidth="1"/>
    <col min="6" max="6" width="39.7109375" customWidth="1"/>
    <col min="7" max="7" width="13.7109375" customWidth="1"/>
    <col min="8" max="8" width="11.42578125" style="2" customWidth="1"/>
    <col min="9" max="9" width="14.42578125" customWidth="1"/>
    <col min="10" max="10" width="21" customWidth="1"/>
    <col min="11" max="11" width="18.28515625" customWidth="1"/>
    <col min="12" max="12" width="32" customWidth="1"/>
    <col min="13" max="13" width="32.140625" customWidth="1"/>
    <col min="14" max="14" width="17.140625" style="5" customWidth="1"/>
    <col min="15" max="15" width="15.85546875" style="5" customWidth="1"/>
  </cols>
  <sheetData>
    <row r="1" spans="1:15" x14ac:dyDescent="0.25">
      <c r="D1" s="1"/>
    </row>
    <row r="2" spans="1:15" ht="18.75" x14ac:dyDescent="0.3">
      <c r="A2" s="41" t="s">
        <v>155</v>
      </c>
      <c r="B2" s="41"/>
      <c r="C2" s="41"/>
      <c r="D2" s="41"/>
      <c r="E2" s="41"/>
      <c r="F2" s="41"/>
      <c r="G2" s="41"/>
      <c r="H2" s="41"/>
      <c r="I2" s="41"/>
      <c r="J2" s="41"/>
      <c r="K2" s="41"/>
      <c r="L2" s="41"/>
      <c r="M2" s="41"/>
      <c r="N2" s="41"/>
      <c r="O2" s="41"/>
    </row>
    <row r="3" spans="1:15" x14ac:dyDescent="0.25">
      <c r="I3" s="3"/>
    </row>
    <row r="4" spans="1:15" ht="15" customHeight="1" x14ac:dyDescent="0.25">
      <c r="A4" s="51"/>
      <c r="B4" s="52" t="s">
        <v>3</v>
      </c>
      <c r="C4" s="52" t="s">
        <v>4</v>
      </c>
      <c r="D4" s="52"/>
      <c r="E4" s="52"/>
      <c r="F4" s="50" t="s">
        <v>5</v>
      </c>
      <c r="G4" s="50" t="s">
        <v>6</v>
      </c>
      <c r="H4" s="50" t="s">
        <v>7</v>
      </c>
      <c r="I4" s="50" t="s">
        <v>8</v>
      </c>
      <c r="J4" s="50" t="s">
        <v>9</v>
      </c>
      <c r="K4" s="50" t="s">
        <v>195</v>
      </c>
      <c r="L4" s="48" t="s">
        <v>203</v>
      </c>
      <c r="M4" s="49"/>
      <c r="N4" s="63" t="s">
        <v>204</v>
      </c>
      <c r="O4" s="63"/>
    </row>
    <row r="5" spans="1:15" ht="30" customHeight="1" x14ac:dyDescent="0.25">
      <c r="A5" s="51"/>
      <c r="B5" s="52"/>
      <c r="C5" s="52"/>
      <c r="D5" s="52"/>
      <c r="E5" s="52"/>
      <c r="F5" s="50"/>
      <c r="G5" s="50"/>
      <c r="H5" s="50"/>
      <c r="I5" s="50"/>
      <c r="J5" s="50"/>
      <c r="K5" s="50"/>
      <c r="L5" s="6" t="s">
        <v>10</v>
      </c>
      <c r="M5" s="7" t="s">
        <v>15</v>
      </c>
      <c r="N5" s="8" t="s">
        <v>10</v>
      </c>
      <c r="O5" s="8" t="s">
        <v>161</v>
      </c>
    </row>
    <row r="6" spans="1:15" x14ac:dyDescent="0.25">
      <c r="A6" s="51"/>
      <c r="B6" s="52"/>
      <c r="C6" s="52"/>
      <c r="D6" s="52"/>
      <c r="E6" s="52"/>
      <c r="F6" s="50"/>
      <c r="G6" s="50"/>
      <c r="H6" s="50"/>
      <c r="I6" s="50"/>
      <c r="J6" s="50"/>
      <c r="K6" s="50"/>
      <c r="L6" s="6" t="s">
        <v>11</v>
      </c>
      <c r="M6" s="6" t="s">
        <v>11</v>
      </c>
      <c r="N6" s="6" t="s">
        <v>11</v>
      </c>
      <c r="O6" s="6" t="s">
        <v>11</v>
      </c>
    </row>
    <row r="7" spans="1:15" ht="30" customHeight="1" x14ac:dyDescent="0.25">
      <c r="A7" s="57" t="s">
        <v>149</v>
      </c>
      <c r="B7" s="42" t="s">
        <v>150</v>
      </c>
      <c r="C7" s="42" t="s">
        <v>110</v>
      </c>
      <c r="D7" s="42"/>
      <c r="E7" s="42"/>
      <c r="F7" s="9" t="s">
        <v>20</v>
      </c>
      <c r="G7" s="10" t="s">
        <v>1</v>
      </c>
      <c r="H7" s="11">
        <v>3</v>
      </c>
      <c r="I7" s="12">
        <v>2266000</v>
      </c>
      <c r="J7" s="12">
        <f>(H7*I7)</f>
        <v>6798000</v>
      </c>
      <c r="K7" s="53">
        <f>SUM(J7:J11)</f>
        <v>13958000</v>
      </c>
      <c r="L7" s="12">
        <f>+J7</f>
        <v>6798000</v>
      </c>
      <c r="M7" s="12"/>
      <c r="N7" s="60">
        <f>+K7</f>
        <v>13958000</v>
      </c>
      <c r="O7" s="60"/>
    </row>
    <row r="8" spans="1:15" x14ac:dyDescent="0.25">
      <c r="A8" s="58"/>
      <c r="B8" s="42"/>
      <c r="C8" s="42"/>
      <c r="D8" s="42"/>
      <c r="E8" s="42"/>
      <c r="F8" s="10" t="s">
        <v>28</v>
      </c>
      <c r="G8" s="10" t="s">
        <v>0</v>
      </c>
      <c r="H8" s="11">
        <v>320</v>
      </c>
      <c r="I8" s="12">
        <v>7000</v>
      </c>
      <c r="J8" s="12">
        <f t="shared" ref="J8:J48" si="0">(H8*I8)</f>
        <v>2240000</v>
      </c>
      <c r="K8" s="53"/>
      <c r="L8" s="12">
        <f t="shared" ref="L8:L51" si="1">+J8</f>
        <v>2240000</v>
      </c>
      <c r="M8" s="12"/>
      <c r="N8" s="61"/>
      <c r="O8" s="61"/>
    </row>
    <row r="9" spans="1:15" x14ac:dyDescent="0.25">
      <c r="A9" s="58"/>
      <c r="B9" s="42"/>
      <c r="C9" s="42"/>
      <c r="D9" s="42"/>
      <c r="E9" s="42"/>
      <c r="F9" s="10" t="s">
        <v>213</v>
      </c>
      <c r="G9" s="10" t="s">
        <v>0</v>
      </c>
      <c r="H9" s="11">
        <v>1</v>
      </c>
      <c r="I9" s="12">
        <v>50000</v>
      </c>
      <c r="J9" s="12">
        <f t="shared" si="0"/>
        <v>50000</v>
      </c>
      <c r="K9" s="53"/>
      <c r="L9" s="12">
        <f t="shared" si="1"/>
        <v>50000</v>
      </c>
      <c r="M9" s="12"/>
      <c r="N9" s="61"/>
      <c r="O9" s="61"/>
    </row>
    <row r="10" spans="1:15" ht="38.25" x14ac:dyDescent="0.25">
      <c r="A10" s="58"/>
      <c r="B10" s="42"/>
      <c r="C10" s="42"/>
      <c r="D10" s="42"/>
      <c r="E10" s="42"/>
      <c r="F10" s="9" t="s">
        <v>94</v>
      </c>
      <c r="G10" s="10" t="s">
        <v>12</v>
      </c>
      <c r="H10" s="11">
        <v>5</v>
      </c>
      <c r="I10" s="12">
        <v>174000</v>
      </c>
      <c r="J10" s="12">
        <f t="shared" si="0"/>
        <v>870000</v>
      </c>
      <c r="K10" s="53"/>
      <c r="L10" s="12">
        <f t="shared" si="1"/>
        <v>870000</v>
      </c>
      <c r="M10" s="12"/>
      <c r="N10" s="61"/>
      <c r="O10" s="61"/>
    </row>
    <row r="11" spans="1:15" ht="47.25" customHeight="1" x14ac:dyDescent="0.25">
      <c r="A11" s="59"/>
      <c r="B11" s="42"/>
      <c r="C11" s="42"/>
      <c r="D11" s="42"/>
      <c r="E11" s="42"/>
      <c r="F11" s="24" t="s">
        <v>214</v>
      </c>
      <c r="G11" s="10" t="s">
        <v>206</v>
      </c>
      <c r="H11" s="11">
        <v>50</v>
      </c>
      <c r="I11" s="12">
        <v>80000</v>
      </c>
      <c r="J11" s="12">
        <f t="shared" si="0"/>
        <v>4000000</v>
      </c>
      <c r="K11" s="53"/>
      <c r="L11" s="12">
        <f t="shared" si="1"/>
        <v>4000000</v>
      </c>
      <c r="M11" s="12"/>
      <c r="N11" s="62"/>
      <c r="O11" s="62"/>
    </row>
    <row r="12" spans="1:15" s="5" customFormat="1" ht="20.25" customHeight="1" x14ac:dyDescent="0.25">
      <c r="A12" s="54" t="s">
        <v>199</v>
      </c>
      <c r="B12" s="55"/>
      <c r="C12" s="55"/>
      <c r="D12" s="55"/>
      <c r="E12" s="55"/>
      <c r="F12" s="55"/>
      <c r="G12" s="55"/>
      <c r="H12" s="55"/>
      <c r="I12" s="56"/>
      <c r="J12" s="13">
        <f>SUM(J7:J11)</f>
        <v>13958000</v>
      </c>
      <c r="K12" s="13">
        <f t="shared" ref="K12:O12" si="2">SUM(K7:K11)</f>
        <v>13958000</v>
      </c>
      <c r="L12" s="13">
        <f t="shared" si="2"/>
        <v>13958000</v>
      </c>
      <c r="M12" s="13">
        <f t="shared" si="2"/>
        <v>0</v>
      </c>
      <c r="N12" s="13">
        <f t="shared" si="2"/>
        <v>13958000</v>
      </c>
      <c r="O12" s="13">
        <f t="shared" si="2"/>
        <v>0</v>
      </c>
    </row>
    <row r="13" spans="1:15" ht="45" customHeight="1" x14ac:dyDescent="0.25">
      <c r="A13" s="46" t="s">
        <v>152</v>
      </c>
      <c r="B13" s="42" t="s">
        <v>16</v>
      </c>
      <c r="C13" s="42" t="s">
        <v>114</v>
      </c>
      <c r="D13" s="42"/>
      <c r="E13" s="42"/>
      <c r="F13" s="10" t="s">
        <v>21</v>
      </c>
      <c r="G13" s="10" t="s">
        <v>1</v>
      </c>
      <c r="H13" s="11">
        <v>2</v>
      </c>
      <c r="I13" s="12">
        <v>2266000</v>
      </c>
      <c r="J13" s="12">
        <f t="shared" si="0"/>
        <v>4532000</v>
      </c>
      <c r="K13" s="53">
        <f>SUM(J13:J16)</f>
        <v>7502000</v>
      </c>
      <c r="L13" s="12">
        <f t="shared" si="1"/>
        <v>4532000</v>
      </c>
      <c r="M13" s="12"/>
      <c r="N13" s="60">
        <f>+K13</f>
        <v>7502000</v>
      </c>
      <c r="O13" s="60"/>
    </row>
    <row r="14" spans="1:15" ht="15.75" customHeight="1" x14ac:dyDescent="0.25">
      <c r="A14" s="47"/>
      <c r="B14" s="42"/>
      <c r="C14" s="42"/>
      <c r="D14" s="42"/>
      <c r="E14" s="42"/>
      <c r="F14" s="10" t="s">
        <v>62</v>
      </c>
      <c r="G14" s="10" t="s">
        <v>0</v>
      </c>
      <c r="H14" s="11">
        <v>1</v>
      </c>
      <c r="I14" s="12">
        <v>100000</v>
      </c>
      <c r="J14" s="12">
        <f t="shared" si="0"/>
        <v>100000</v>
      </c>
      <c r="K14" s="53"/>
      <c r="L14" s="12">
        <f t="shared" si="1"/>
        <v>100000</v>
      </c>
      <c r="M14" s="12"/>
      <c r="N14" s="61"/>
      <c r="O14" s="61"/>
    </row>
    <row r="15" spans="1:15" ht="50.25" customHeight="1" x14ac:dyDescent="0.25">
      <c r="A15" s="47"/>
      <c r="B15" s="42"/>
      <c r="C15" s="42"/>
      <c r="D15" s="42"/>
      <c r="E15" s="42"/>
      <c r="F15" s="9" t="s">
        <v>94</v>
      </c>
      <c r="G15" s="10" t="s">
        <v>12</v>
      </c>
      <c r="H15" s="11">
        <v>5</v>
      </c>
      <c r="I15" s="12">
        <v>174000</v>
      </c>
      <c r="J15" s="12">
        <f t="shared" si="0"/>
        <v>870000</v>
      </c>
      <c r="K15" s="53"/>
      <c r="L15" s="12">
        <f t="shared" si="1"/>
        <v>870000</v>
      </c>
      <c r="M15" s="12"/>
      <c r="N15" s="61"/>
      <c r="O15" s="61"/>
    </row>
    <row r="16" spans="1:15" ht="38.25" customHeight="1" x14ac:dyDescent="0.25">
      <c r="A16" s="47"/>
      <c r="B16" s="42"/>
      <c r="C16" s="42"/>
      <c r="D16" s="42"/>
      <c r="E16" s="42"/>
      <c r="F16" s="24" t="s">
        <v>205</v>
      </c>
      <c r="G16" s="10" t="s">
        <v>206</v>
      </c>
      <c r="H16" s="11">
        <v>25</v>
      </c>
      <c r="I16" s="12">
        <v>80000</v>
      </c>
      <c r="J16" s="12">
        <f t="shared" si="0"/>
        <v>2000000</v>
      </c>
      <c r="K16" s="53"/>
      <c r="L16" s="12">
        <f t="shared" si="1"/>
        <v>2000000</v>
      </c>
      <c r="M16" s="12"/>
      <c r="N16" s="62"/>
      <c r="O16" s="62"/>
    </row>
    <row r="17" spans="1:15" ht="45" customHeight="1" x14ac:dyDescent="0.25">
      <c r="A17" s="47"/>
      <c r="B17" s="42" t="s">
        <v>147</v>
      </c>
      <c r="C17" s="42" t="s">
        <v>55</v>
      </c>
      <c r="D17" s="42"/>
      <c r="E17" s="42"/>
      <c r="F17" s="10" t="s">
        <v>23</v>
      </c>
      <c r="G17" s="10" t="s">
        <v>1</v>
      </c>
      <c r="H17" s="11">
        <v>3</v>
      </c>
      <c r="I17" s="12">
        <v>2266000</v>
      </c>
      <c r="J17" s="12">
        <f t="shared" ref="J17:J20" si="3">(H17*I17)</f>
        <v>6798000</v>
      </c>
      <c r="K17" s="53">
        <f>SUM(J17:J20)</f>
        <v>9358000</v>
      </c>
      <c r="L17" s="12">
        <f t="shared" si="1"/>
        <v>6798000</v>
      </c>
      <c r="M17" s="12"/>
      <c r="N17" s="60">
        <f>+K17</f>
        <v>9358000</v>
      </c>
      <c r="O17" s="60"/>
    </row>
    <row r="18" spans="1:15" ht="15.75" customHeight="1" x14ac:dyDescent="0.25">
      <c r="A18" s="47"/>
      <c r="B18" s="42"/>
      <c r="C18" s="42"/>
      <c r="D18" s="42"/>
      <c r="E18" s="42"/>
      <c r="F18" s="10" t="s">
        <v>98</v>
      </c>
      <c r="G18" s="10" t="s">
        <v>0</v>
      </c>
      <c r="H18" s="11">
        <v>1</v>
      </c>
      <c r="I18" s="12">
        <v>800000</v>
      </c>
      <c r="J18" s="12">
        <f t="shared" si="3"/>
        <v>800000</v>
      </c>
      <c r="K18" s="53"/>
      <c r="L18" s="12">
        <f t="shared" si="1"/>
        <v>800000</v>
      </c>
      <c r="M18" s="12"/>
      <c r="N18" s="61"/>
      <c r="O18" s="61"/>
    </row>
    <row r="19" spans="1:15" ht="50.25" customHeight="1" x14ac:dyDescent="0.25">
      <c r="A19" s="47"/>
      <c r="B19" s="42"/>
      <c r="C19" s="42"/>
      <c r="D19" s="42"/>
      <c r="E19" s="42"/>
      <c r="F19" s="9" t="s">
        <v>96</v>
      </c>
      <c r="G19" s="10" t="s">
        <v>12</v>
      </c>
      <c r="H19" s="11">
        <v>4</v>
      </c>
      <c r="I19" s="12">
        <v>40000</v>
      </c>
      <c r="J19" s="12">
        <f t="shared" si="3"/>
        <v>160000</v>
      </c>
      <c r="K19" s="53"/>
      <c r="L19" s="12">
        <f t="shared" si="1"/>
        <v>160000</v>
      </c>
      <c r="M19" s="12"/>
      <c r="N19" s="61"/>
      <c r="O19" s="61"/>
    </row>
    <row r="20" spans="1:15" ht="38.25" customHeight="1" x14ac:dyDescent="0.25">
      <c r="A20" s="47"/>
      <c r="B20" s="42"/>
      <c r="C20" s="42"/>
      <c r="D20" s="42"/>
      <c r="E20" s="42"/>
      <c r="F20" s="24" t="s">
        <v>207</v>
      </c>
      <c r="G20" s="10" t="s">
        <v>206</v>
      </c>
      <c r="H20" s="11">
        <v>20</v>
      </c>
      <c r="I20" s="12">
        <v>80000</v>
      </c>
      <c r="J20" s="12">
        <f t="shared" si="3"/>
        <v>1600000</v>
      </c>
      <c r="K20" s="53"/>
      <c r="L20" s="12">
        <f t="shared" si="1"/>
        <v>1600000</v>
      </c>
      <c r="M20" s="12"/>
      <c r="N20" s="62"/>
      <c r="O20" s="62"/>
    </row>
    <row r="21" spans="1:15" ht="45" customHeight="1" x14ac:dyDescent="0.25">
      <c r="A21" s="47"/>
      <c r="B21" s="42" t="s">
        <v>64</v>
      </c>
      <c r="C21" s="42" t="s">
        <v>56</v>
      </c>
      <c r="D21" s="42"/>
      <c r="E21" s="42"/>
      <c r="F21" s="10" t="s">
        <v>23</v>
      </c>
      <c r="G21" s="10" t="s">
        <v>1</v>
      </c>
      <c r="H21" s="11">
        <v>3</v>
      </c>
      <c r="I21" s="12">
        <v>2266000</v>
      </c>
      <c r="J21" s="12">
        <f t="shared" ref="J21:J24" si="4">(H21*I21)</f>
        <v>6798000</v>
      </c>
      <c r="K21" s="53">
        <f>SUM(J21:J24)</f>
        <v>8658000</v>
      </c>
      <c r="L21" s="12">
        <f t="shared" si="1"/>
        <v>6798000</v>
      </c>
      <c r="M21" s="12"/>
      <c r="N21" s="60">
        <f>+K21</f>
        <v>8658000</v>
      </c>
      <c r="O21" s="60"/>
    </row>
    <row r="22" spans="1:15" ht="15.75" customHeight="1" x14ac:dyDescent="0.25">
      <c r="A22" s="47"/>
      <c r="B22" s="42"/>
      <c r="C22" s="42"/>
      <c r="D22" s="42"/>
      <c r="E22" s="42"/>
      <c r="F22" s="10" t="s">
        <v>62</v>
      </c>
      <c r="G22" s="10" t="s">
        <v>0</v>
      </c>
      <c r="H22" s="11">
        <v>1</v>
      </c>
      <c r="I22" s="12">
        <v>100000</v>
      </c>
      <c r="J22" s="12">
        <f t="shared" si="4"/>
        <v>100000</v>
      </c>
      <c r="K22" s="53"/>
      <c r="L22" s="12">
        <f t="shared" si="1"/>
        <v>100000</v>
      </c>
      <c r="M22" s="12"/>
      <c r="N22" s="61"/>
      <c r="O22" s="61"/>
    </row>
    <row r="23" spans="1:15" ht="50.25" customHeight="1" x14ac:dyDescent="0.25">
      <c r="A23" s="47"/>
      <c r="B23" s="42"/>
      <c r="C23" s="42"/>
      <c r="D23" s="42"/>
      <c r="E23" s="42"/>
      <c r="F23" s="9" t="s">
        <v>96</v>
      </c>
      <c r="G23" s="10" t="s">
        <v>12</v>
      </c>
      <c r="H23" s="11">
        <v>4</v>
      </c>
      <c r="I23" s="12">
        <v>40000</v>
      </c>
      <c r="J23" s="12">
        <f t="shared" si="4"/>
        <v>160000</v>
      </c>
      <c r="K23" s="53"/>
      <c r="L23" s="12">
        <f t="shared" si="1"/>
        <v>160000</v>
      </c>
      <c r="M23" s="12"/>
      <c r="N23" s="61"/>
      <c r="O23" s="61"/>
    </row>
    <row r="24" spans="1:15" ht="38.25" customHeight="1" x14ac:dyDescent="0.25">
      <c r="A24" s="47"/>
      <c r="B24" s="42"/>
      <c r="C24" s="42"/>
      <c r="D24" s="42"/>
      <c r="E24" s="42"/>
      <c r="F24" s="24" t="s">
        <v>207</v>
      </c>
      <c r="G24" s="10" t="s">
        <v>206</v>
      </c>
      <c r="H24" s="11">
        <v>20</v>
      </c>
      <c r="I24" s="12">
        <v>80000</v>
      </c>
      <c r="J24" s="12">
        <f t="shared" si="4"/>
        <v>1600000</v>
      </c>
      <c r="K24" s="53"/>
      <c r="L24" s="12">
        <f t="shared" si="1"/>
        <v>1600000</v>
      </c>
      <c r="M24" s="12"/>
      <c r="N24" s="62"/>
      <c r="O24" s="62"/>
    </row>
    <row r="25" spans="1:15" ht="45" customHeight="1" x14ac:dyDescent="0.25">
      <c r="A25" s="47"/>
      <c r="B25" s="42" t="s">
        <v>17</v>
      </c>
      <c r="C25" s="42" t="s">
        <v>2</v>
      </c>
      <c r="D25" s="42"/>
      <c r="E25" s="42"/>
      <c r="F25" s="10" t="s">
        <v>22</v>
      </c>
      <c r="G25" s="10" t="s">
        <v>1</v>
      </c>
      <c r="H25" s="11">
        <v>3</v>
      </c>
      <c r="I25" s="12">
        <v>2266000</v>
      </c>
      <c r="J25" s="12">
        <f t="shared" ref="J25" si="5">(H25*I25)</f>
        <v>6798000</v>
      </c>
      <c r="K25" s="53">
        <f>SUM(J25:J28)</f>
        <v>8734000</v>
      </c>
      <c r="L25" s="12">
        <f t="shared" si="1"/>
        <v>6798000</v>
      </c>
      <c r="M25" s="12"/>
      <c r="N25" s="60">
        <f>+K25</f>
        <v>8734000</v>
      </c>
      <c r="O25" s="60"/>
    </row>
    <row r="26" spans="1:15" ht="45" customHeight="1" x14ac:dyDescent="0.25">
      <c r="A26" s="47"/>
      <c r="B26" s="42"/>
      <c r="C26" s="42"/>
      <c r="D26" s="42"/>
      <c r="E26" s="42"/>
      <c r="F26" s="10" t="s">
        <v>31</v>
      </c>
      <c r="G26" s="10" t="s">
        <v>0</v>
      </c>
      <c r="H26" s="11">
        <v>1</v>
      </c>
      <c r="I26" s="12">
        <v>200000</v>
      </c>
      <c r="J26" s="12">
        <f t="shared" ref="J26" si="6">(H26*I26)</f>
        <v>200000</v>
      </c>
      <c r="K26" s="53"/>
      <c r="L26" s="12">
        <f t="shared" si="1"/>
        <v>200000</v>
      </c>
      <c r="M26" s="12"/>
      <c r="N26" s="61"/>
      <c r="O26" s="61"/>
    </row>
    <row r="27" spans="1:15" ht="50.25" customHeight="1" x14ac:dyDescent="0.25">
      <c r="A27" s="47"/>
      <c r="B27" s="42"/>
      <c r="C27" s="42"/>
      <c r="D27" s="42"/>
      <c r="E27" s="42"/>
      <c r="F27" s="9" t="s">
        <v>29</v>
      </c>
      <c r="G27" s="10" t="s">
        <v>12</v>
      </c>
      <c r="H27" s="11">
        <v>4</v>
      </c>
      <c r="I27" s="12">
        <v>34000</v>
      </c>
      <c r="J27" s="12">
        <f t="shared" ref="J27" si="7">(H27*I27)</f>
        <v>136000</v>
      </c>
      <c r="K27" s="53"/>
      <c r="L27" s="12">
        <f t="shared" si="1"/>
        <v>136000</v>
      </c>
      <c r="M27" s="12"/>
      <c r="N27" s="61"/>
      <c r="O27" s="61"/>
    </row>
    <row r="28" spans="1:15" ht="66" customHeight="1" x14ac:dyDescent="0.25">
      <c r="A28" s="47"/>
      <c r="B28" s="42"/>
      <c r="C28" s="42"/>
      <c r="D28" s="42"/>
      <c r="E28" s="42"/>
      <c r="F28" s="24" t="s">
        <v>207</v>
      </c>
      <c r="G28" s="10" t="s">
        <v>206</v>
      </c>
      <c r="H28" s="11">
        <v>20</v>
      </c>
      <c r="I28" s="12">
        <v>80000</v>
      </c>
      <c r="J28" s="12">
        <f t="shared" si="0"/>
        <v>1600000</v>
      </c>
      <c r="K28" s="53"/>
      <c r="L28" s="12">
        <f t="shared" si="1"/>
        <v>1600000</v>
      </c>
      <c r="M28" s="12"/>
      <c r="N28" s="62"/>
      <c r="O28" s="62"/>
    </row>
    <row r="29" spans="1:15" ht="39.75" customHeight="1" x14ac:dyDescent="0.25">
      <c r="A29" s="47"/>
      <c r="B29" s="45" t="s">
        <v>18</v>
      </c>
      <c r="C29" s="45" t="s">
        <v>111</v>
      </c>
      <c r="D29" s="45"/>
      <c r="E29" s="45"/>
      <c r="F29" s="10" t="s">
        <v>21</v>
      </c>
      <c r="G29" s="10" t="s">
        <v>1</v>
      </c>
      <c r="H29" s="11">
        <v>2</v>
      </c>
      <c r="I29" s="12">
        <v>2266000</v>
      </c>
      <c r="J29" s="12">
        <f t="shared" ref="J29" si="8">(H29*I29)</f>
        <v>4532000</v>
      </c>
      <c r="K29" s="53">
        <f>SUM(J29:J33)</f>
        <v>256078000</v>
      </c>
      <c r="L29" s="12">
        <f>+J29</f>
        <v>4532000</v>
      </c>
      <c r="M29" s="12"/>
      <c r="N29" s="60">
        <f>+L29+L30+L31+L32</f>
        <v>6078000</v>
      </c>
      <c r="O29" s="60">
        <f>+M33</f>
        <v>250000000</v>
      </c>
    </row>
    <row r="30" spans="1:15" ht="32.25" customHeight="1" x14ac:dyDescent="0.25">
      <c r="A30" s="47"/>
      <c r="B30" s="45"/>
      <c r="C30" s="45"/>
      <c r="D30" s="45"/>
      <c r="E30" s="45"/>
      <c r="F30" s="10" t="s">
        <v>62</v>
      </c>
      <c r="G30" s="10" t="s">
        <v>0</v>
      </c>
      <c r="H30" s="11">
        <v>1</v>
      </c>
      <c r="I30" s="12">
        <v>50000</v>
      </c>
      <c r="J30" s="12">
        <f t="shared" ref="J30:J33" si="9">(H30*I30)</f>
        <v>50000</v>
      </c>
      <c r="K30" s="53"/>
      <c r="L30" s="12">
        <f t="shared" ref="L30:L32" si="10">+J30</f>
        <v>50000</v>
      </c>
      <c r="M30" s="12"/>
      <c r="N30" s="61"/>
      <c r="O30" s="61"/>
    </row>
    <row r="31" spans="1:15" ht="50.25" customHeight="1" x14ac:dyDescent="0.25">
      <c r="A31" s="47"/>
      <c r="B31" s="45"/>
      <c r="C31" s="45"/>
      <c r="D31" s="45"/>
      <c r="E31" s="45"/>
      <c r="F31" s="9" t="s">
        <v>94</v>
      </c>
      <c r="G31" s="10" t="s">
        <v>12</v>
      </c>
      <c r="H31" s="11">
        <v>4</v>
      </c>
      <c r="I31" s="12">
        <v>174000</v>
      </c>
      <c r="J31" s="12">
        <f t="shared" si="9"/>
        <v>696000</v>
      </c>
      <c r="K31" s="53"/>
      <c r="L31" s="12">
        <f t="shared" si="10"/>
        <v>696000</v>
      </c>
      <c r="M31" s="12"/>
      <c r="N31" s="61"/>
      <c r="O31" s="61"/>
    </row>
    <row r="32" spans="1:15" ht="32.25" customHeight="1" x14ac:dyDescent="0.25">
      <c r="A32" s="47"/>
      <c r="B32" s="45"/>
      <c r="C32" s="45"/>
      <c r="D32" s="45"/>
      <c r="E32" s="45"/>
      <c r="F32" s="24" t="s">
        <v>208</v>
      </c>
      <c r="G32" s="10" t="s">
        <v>206</v>
      </c>
      <c r="H32" s="11">
        <v>10</v>
      </c>
      <c r="I32" s="12">
        <v>80000</v>
      </c>
      <c r="J32" s="12">
        <f t="shared" si="9"/>
        <v>800000</v>
      </c>
      <c r="K32" s="53"/>
      <c r="L32" s="12">
        <f t="shared" si="10"/>
        <v>800000</v>
      </c>
      <c r="M32" s="12"/>
      <c r="N32" s="61"/>
      <c r="O32" s="61"/>
    </row>
    <row r="33" spans="1:15" ht="32.25" customHeight="1" x14ac:dyDescent="0.25">
      <c r="A33" s="47"/>
      <c r="B33" s="45"/>
      <c r="C33" s="45"/>
      <c r="D33" s="45"/>
      <c r="E33" s="45"/>
      <c r="F33" s="10" t="s">
        <v>25</v>
      </c>
      <c r="G33" s="10" t="s">
        <v>13</v>
      </c>
      <c r="H33" s="11">
        <v>5</v>
      </c>
      <c r="I33" s="12">
        <v>50000000</v>
      </c>
      <c r="J33" s="12">
        <f t="shared" si="9"/>
        <v>250000000</v>
      </c>
      <c r="K33" s="53"/>
      <c r="L33" s="12"/>
      <c r="M33" s="12">
        <f t="shared" ref="M33" si="11">+J33</f>
        <v>250000000</v>
      </c>
      <c r="N33" s="62"/>
      <c r="O33" s="62"/>
    </row>
    <row r="34" spans="1:15" ht="31.5" customHeight="1" x14ac:dyDescent="0.25">
      <c r="A34" s="47"/>
      <c r="B34" s="45" t="s">
        <v>19</v>
      </c>
      <c r="C34" s="45" t="s">
        <v>95</v>
      </c>
      <c r="D34" s="45"/>
      <c r="E34" s="45"/>
      <c r="F34" s="10" t="s">
        <v>23</v>
      </c>
      <c r="G34" s="10" t="s">
        <v>1</v>
      </c>
      <c r="H34" s="11">
        <v>4</v>
      </c>
      <c r="I34" s="12">
        <v>2266000</v>
      </c>
      <c r="J34" s="12">
        <f t="shared" ref="J34" si="12">(H34*I34)</f>
        <v>9064000</v>
      </c>
      <c r="K34" s="53">
        <f>SUM(J34:J38)</f>
        <v>57034000</v>
      </c>
      <c r="L34" s="12">
        <f t="shared" si="1"/>
        <v>9064000</v>
      </c>
      <c r="M34" s="12"/>
      <c r="N34" s="60">
        <f>+K34</f>
        <v>57034000</v>
      </c>
      <c r="O34" s="60"/>
    </row>
    <row r="35" spans="1:15" ht="31.5" customHeight="1" x14ac:dyDescent="0.25">
      <c r="A35" s="47"/>
      <c r="B35" s="45"/>
      <c r="C35" s="45"/>
      <c r="D35" s="45"/>
      <c r="E35" s="45"/>
      <c r="F35" s="10" t="s">
        <v>62</v>
      </c>
      <c r="G35" s="10" t="s">
        <v>0</v>
      </c>
      <c r="H35" s="11">
        <v>1</v>
      </c>
      <c r="I35" s="12">
        <v>50000</v>
      </c>
      <c r="J35" s="12">
        <f t="shared" ref="J35" si="13">(H35*I35)</f>
        <v>50000</v>
      </c>
      <c r="K35" s="53"/>
      <c r="L35" s="12">
        <f t="shared" si="1"/>
        <v>50000</v>
      </c>
      <c r="M35" s="12"/>
      <c r="N35" s="61"/>
      <c r="O35" s="61"/>
    </row>
    <row r="36" spans="1:15" ht="44.25" customHeight="1" x14ac:dyDescent="0.25">
      <c r="A36" s="47"/>
      <c r="B36" s="45"/>
      <c r="C36" s="45"/>
      <c r="D36" s="45"/>
      <c r="E36" s="45"/>
      <c r="F36" s="9" t="s">
        <v>96</v>
      </c>
      <c r="G36" s="10" t="s">
        <v>12</v>
      </c>
      <c r="H36" s="11">
        <v>18</v>
      </c>
      <c r="I36" s="12">
        <v>40000</v>
      </c>
      <c r="J36" s="12">
        <f t="shared" si="0"/>
        <v>720000</v>
      </c>
      <c r="K36" s="53"/>
      <c r="L36" s="12">
        <f t="shared" si="1"/>
        <v>720000</v>
      </c>
      <c r="M36" s="12"/>
      <c r="N36" s="61"/>
      <c r="O36" s="61"/>
    </row>
    <row r="37" spans="1:15" ht="44.25" customHeight="1" x14ac:dyDescent="0.25">
      <c r="A37" s="47"/>
      <c r="B37" s="45"/>
      <c r="C37" s="45"/>
      <c r="D37" s="45"/>
      <c r="E37" s="45"/>
      <c r="F37" s="24" t="s">
        <v>209</v>
      </c>
      <c r="G37" s="10" t="s">
        <v>206</v>
      </c>
      <c r="H37" s="11">
        <v>90</v>
      </c>
      <c r="I37" s="12">
        <v>80000</v>
      </c>
      <c r="J37" s="12">
        <f t="shared" ref="J37:J38" si="14">(H37*I37)</f>
        <v>7200000</v>
      </c>
      <c r="K37" s="53"/>
      <c r="L37" s="12">
        <f t="shared" si="1"/>
        <v>7200000</v>
      </c>
      <c r="M37" s="12"/>
      <c r="N37" s="61"/>
      <c r="O37" s="61"/>
    </row>
    <row r="38" spans="1:15" ht="32.25" customHeight="1" x14ac:dyDescent="0.25">
      <c r="A38" s="47"/>
      <c r="B38" s="45"/>
      <c r="C38" s="45"/>
      <c r="D38" s="45"/>
      <c r="E38" s="45"/>
      <c r="F38" s="10" t="s">
        <v>27</v>
      </c>
      <c r="G38" s="10" t="s">
        <v>13</v>
      </c>
      <c r="H38" s="11">
        <v>1</v>
      </c>
      <c r="I38" s="12">
        <v>40000000</v>
      </c>
      <c r="J38" s="12">
        <f t="shared" si="14"/>
        <v>40000000</v>
      </c>
      <c r="K38" s="53"/>
      <c r="L38" s="12">
        <f t="shared" si="1"/>
        <v>40000000</v>
      </c>
      <c r="M38" s="12"/>
      <c r="N38" s="62"/>
      <c r="O38" s="62"/>
    </row>
    <row r="39" spans="1:15" ht="47.25" customHeight="1" x14ac:dyDescent="0.25">
      <c r="A39" s="47"/>
      <c r="B39" s="45" t="s">
        <v>33</v>
      </c>
      <c r="C39" s="45" t="s">
        <v>32</v>
      </c>
      <c r="D39" s="45"/>
      <c r="E39" s="45"/>
      <c r="F39" s="10" t="s">
        <v>22</v>
      </c>
      <c r="G39" s="10" t="s">
        <v>1</v>
      </c>
      <c r="H39" s="11">
        <v>3</v>
      </c>
      <c r="I39" s="12">
        <v>2266000</v>
      </c>
      <c r="J39" s="12">
        <f t="shared" ref="J39:J43" si="15">(H39*I39)</f>
        <v>6798000</v>
      </c>
      <c r="K39" s="53">
        <f>SUM(J39:J43)</f>
        <v>49452000</v>
      </c>
      <c r="L39" s="12">
        <f t="shared" si="1"/>
        <v>6798000</v>
      </c>
      <c r="M39" s="12"/>
      <c r="N39" s="60">
        <f>+K39</f>
        <v>49452000</v>
      </c>
      <c r="O39" s="60"/>
    </row>
    <row r="40" spans="1:15" ht="47.25" customHeight="1" x14ac:dyDescent="0.25">
      <c r="A40" s="47"/>
      <c r="B40" s="45"/>
      <c r="C40" s="45"/>
      <c r="D40" s="45"/>
      <c r="E40" s="45"/>
      <c r="F40" s="10" t="s">
        <v>62</v>
      </c>
      <c r="G40" s="10" t="s">
        <v>0</v>
      </c>
      <c r="H40" s="11">
        <v>1</v>
      </c>
      <c r="I40" s="12">
        <v>50000</v>
      </c>
      <c r="J40" s="12">
        <f t="shared" si="15"/>
        <v>50000</v>
      </c>
      <c r="K40" s="53"/>
      <c r="L40" s="12">
        <f t="shared" si="1"/>
        <v>50000</v>
      </c>
      <c r="M40" s="12"/>
      <c r="N40" s="61"/>
      <c r="O40" s="61"/>
    </row>
    <row r="41" spans="1:15" ht="44.25" customHeight="1" x14ac:dyDescent="0.25">
      <c r="A41" s="47"/>
      <c r="B41" s="45"/>
      <c r="C41" s="45"/>
      <c r="D41" s="45"/>
      <c r="E41" s="45"/>
      <c r="F41" s="9" t="s">
        <v>29</v>
      </c>
      <c r="G41" s="10" t="s">
        <v>12</v>
      </c>
      <c r="H41" s="11">
        <v>6</v>
      </c>
      <c r="I41" s="12">
        <v>34000</v>
      </c>
      <c r="J41" s="12">
        <f t="shared" si="15"/>
        <v>204000</v>
      </c>
      <c r="K41" s="53"/>
      <c r="L41" s="12">
        <f t="shared" si="1"/>
        <v>204000</v>
      </c>
      <c r="M41" s="12"/>
      <c r="N41" s="61"/>
      <c r="O41" s="61"/>
    </row>
    <row r="42" spans="1:15" ht="47.25" customHeight="1" x14ac:dyDescent="0.25">
      <c r="A42" s="47"/>
      <c r="B42" s="45"/>
      <c r="C42" s="45"/>
      <c r="D42" s="45"/>
      <c r="E42" s="45"/>
      <c r="F42" s="24" t="s">
        <v>210</v>
      </c>
      <c r="G42" s="10" t="s">
        <v>206</v>
      </c>
      <c r="H42" s="11">
        <v>30</v>
      </c>
      <c r="I42" s="12">
        <v>80000</v>
      </c>
      <c r="J42" s="12">
        <f t="shared" si="15"/>
        <v>2400000</v>
      </c>
      <c r="K42" s="53"/>
      <c r="L42" s="12">
        <f t="shared" si="1"/>
        <v>2400000</v>
      </c>
      <c r="M42" s="12"/>
      <c r="N42" s="61"/>
      <c r="O42" s="61"/>
    </row>
    <row r="43" spans="1:15" ht="29.25" customHeight="1" x14ac:dyDescent="0.25">
      <c r="A43" s="47"/>
      <c r="B43" s="45"/>
      <c r="C43" s="45"/>
      <c r="D43" s="45"/>
      <c r="E43" s="45"/>
      <c r="F43" s="9" t="s">
        <v>26</v>
      </c>
      <c r="G43" s="10" t="s">
        <v>13</v>
      </c>
      <c r="H43" s="11">
        <v>1</v>
      </c>
      <c r="I43" s="12">
        <v>40000000</v>
      </c>
      <c r="J43" s="12">
        <f t="shared" si="15"/>
        <v>40000000</v>
      </c>
      <c r="K43" s="53"/>
      <c r="L43" s="12">
        <f t="shared" si="1"/>
        <v>40000000</v>
      </c>
      <c r="M43" s="12"/>
      <c r="N43" s="62"/>
      <c r="O43" s="62"/>
    </row>
    <row r="44" spans="1:15" s="5" customFormat="1" ht="20.25" customHeight="1" x14ac:dyDescent="0.25">
      <c r="A44" s="54" t="s">
        <v>200</v>
      </c>
      <c r="B44" s="55"/>
      <c r="C44" s="55"/>
      <c r="D44" s="55"/>
      <c r="E44" s="55"/>
      <c r="F44" s="55"/>
      <c r="G44" s="55"/>
      <c r="H44" s="55"/>
      <c r="I44" s="56"/>
      <c r="J44" s="13">
        <f>SUM(J13:J43)</f>
        <v>396816000</v>
      </c>
      <c r="K44" s="13">
        <f t="shared" ref="K44:O44" si="16">SUM(K13:K43)</f>
        <v>396816000</v>
      </c>
      <c r="L44" s="13">
        <f t="shared" si="16"/>
        <v>146816000</v>
      </c>
      <c r="M44" s="13">
        <f t="shared" si="16"/>
        <v>250000000</v>
      </c>
      <c r="N44" s="13">
        <f t="shared" si="16"/>
        <v>146816000</v>
      </c>
      <c r="O44" s="13">
        <f t="shared" si="16"/>
        <v>250000000</v>
      </c>
    </row>
    <row r="45" spans="1:15" ht="45" customHeight="1" x14ac:dyDescent="0.25">
      <c r="A45" s="43" t="s">
        <v>154</v>
      </c>
      <c r="B45" s="42" t="s">
        <v>34</v>
      </c>
      <c r="C45" s="42" t="s">
        <v>112</v>
      </c>
      <c r="D45" s="42"/>
      <c r="E45" s="42"/>
      <c r="F45" s="9" t="s">
        <v>24</v>
      </c>
      <c r="G45" s="10" t="s">
        <v>1</v>
      </c>
      <c r="H45" s="11">
        <v>3</v>
      </c>
      <c r="I45" s="12">
        <v>3000000</v>
      </c>
      <c r="J45" s="12">
        <f t="shared" si="0"/>
        <v>9000000</v>
      </c>
      <c r="K45" s="53">
        <f>SUM(J45:J48)</f>
        <v>16800000</v>
      </c>
      <c r="L45" s="12">
        <f t="shared" si="1"/>
        <v>9000000</v>
      </c>
      <c r="M45" s="12"/>
      <c r="N45" s="60">
        <f>+K45</f>
        <v>16800000</v>
      </c>
      <c r="O45" s="60"/>
    </row>
    <row r="46" spans="1:15" x14ac:dyDescent="0.25">
      <c r="A46" s="44"/>
      <c r="B46" s="42"/>
      <c r="C46" s="42"/>
      <c r="D46" s="42"/>
      <c r="E46" s="42"/>
      <c r="F46" s="14" t="s">
        <v>62</v>
      </c>
      <c r="G46" s="10" t="s">
        <v>0</v>
      </c>
      <c r="H46" s="11">
        <v>1</v>
      </c>
      <c r="I46" s="12">
        <v>100000</v>
      </c>
      <c r="J46" s="12">
        <f t="shared" si="0"/>
        <v>100000</v>
      </c>
      <c r="K46" s="53"/>
      <c r="L46" s="12">
        <f t="shared" si="1"/>
        <v>100000</v>
      </c>
      <c r="M46" s="12"/>
      <c r="N46" s="61"/>
      <c r="O46" s="61"/>
    </row>
    <row r="47" spans="1:15" ht="25.5" x14ac:dyDescent="0.25">
      <c r="A47" s="44"/>
      <c r="B47" s="42"/>
      <c r="C47" s="42"/>
      <c r="D47" s="42"/>
      <c r="E47" s="42"/>
      <c r="F47" s="9" t="s">
        <v>30</v>
      </c>
      <c r="G47" s="10" t="s">
        <v>12</v>
      </c>
      <c r="H47" s="11">
        <v>5</v>
      </c>
      <c r="I47" s="12">
        <v>1300000</v>
      </c>
      <c r="J47" s="12">
        <f t="shared" si="0"/>
        <v>6500000</v>
      </c>
      <c r="K47" s="53"/>
      <c r="L47" s="12">
        <f t="shared" si="1"/>
        <v>6500000</v>
      </c>
      <c r="M47" s="12"/>
      <c r="N47" s="61"/>
      <c r="O47" s="61"/>
    </row>
    <row r="48" spans="1:15" ht="25.5" x14ac:dyDescent="0.25">
      <c r="A48" s="44"/>
      <c r="B48" s="42"/>
      <c r="C48" s="42"/>
      <c r="D48" s="42"/>
      <c r="E48" s="42"/>
      <c r="F48" s="24" t="s">
        <v>211</v>
      </c>
      <c r="G48" s="10" t="s">
        <v>206</v>
      </c>
      <c r="H48" s="11">
        <v>15</v>
      </c>
      <c r="I48" s="12">
        <v>80000</v>
      </c>
      <c r="J48" s="12">
        <f t="shared" si="0"/>
        <v>1200000</v>
      </c>
      <c r="K48" s="53"/>
      <c r="L48" s="12">
        <f t="shared" si="1"/>
        <v>1200000</v>
      </c>
      <c r="M48" s="12"/>
      <c r="N48" s="62"/>
      <c r="O48" s="62"/>
    </row>
    <row r="49" spans="1:15" ht="110.25" customHeight="1" x14ac:dyDescent="0.25">
      <c r="A49" s="44"/>
      <c r="B49" s="15" t="s">
        <v>35</v>
      </c>
      <c r="C49" s="42" t="s">
        <v>113</v>
      </c>
      <c r="D49" s="42"/>
      <c r="E49" s="42"/>
      <c r="F49" s="9" t="s">
        <v>97</v>
      </c>
      <c r="G49" s="10" t="s">
        <v>0</v>
      </c>
      <c r="H49" s="11">
        <v>1</v>
      </c>
      <c r="I49" s="12">
        <v>68426000</v>
      </c>
      <c r="J49" s="12">
        <f t="shared" ref="J49:J51" si="17">(H49*I49)</f>
        <v>68426000</v>
      </c>
      <c r="K49" s="16">
        <f>SUM(J49:J49)</f>
        <v>68426000</v>
      </c>
      <c r="L49" s="12">
        <f t="shared" si="1"/>
        <v>68426000</v>
      </c>
      <c r="M49" s="12"/>
      <c r="N49" s="16">
        <f>+K49</f>
        <v>68426000</v>
      </c>
      <c r="O49" s="12"/>
    </row>
    <row r="50" spans="1:15" s="5" customFormat="1" ht="20.25" customHeight="1" x14ac:dyDescent="0.25">
      <c r="A50" s="54" t="s">
        <v>201</v>
      </c>
      <c r="B50" s="55"/>
      <c r="C50" s="55"/>
      <c r="D50" s="55"/>
      <c r="E50" s="55"/>
      <c r="F50" s="55"/>
      <c r="G50" s="55"/>
      <c r="H50" s="55"/>
      <c r="I50" s="56"/>
      <c r="J50" s="13">
        <f>SUM(J45:J49)</f>
        <v>85226000</v>
      </c>
      <c r="K50" s="13">
        <f t="shared" ref="K50:O50" si="18">SUM(K45:K49)</f>
        <v>85226000</v>
      </c>
      <c r="L50" s="13">
        <f t="shared" si="18"/>
        <v>85226000</v>
      </c>
      <c r="M50" s="13">
        <f t="shared" si="18"/>
        <v>0</v>
      </c>
      <c r="N50" s="13">
        <f t="shared" si="18"/>
        <v>85226000</v>
      </c>
      <c r="O50" s="13">
        <f t="shared" si="18"/>
        <v>0</v>
      </c>
    </row>
    <row r="51" spans="1:15" s="5" customFormat="1" ht="106.5" customHeight="1" x14ac:dyDescent="0.25">
      <c r="A51" s="17"/>
      <c r="B51" s="15" t="s">
        <v>139</v>
      </c>
      <c r="C51" s="42" t="s">
        <v>140</v>
      </c>
      <c r="D51" s="42"/>
      <c r="E51" s="42"/>
      <c r="F51" s="22" t="s">
        <v>212</v>
      </c>
      <c r="G51" s="11" t="s">
        <v>0</v>
      </c>
      <c r="H51" s="11">
        <v>1</v>
      </c>
      <c r="I51" s="16">
        <v>4000000</v>
      </c>
      <c r="J51" s="16">
        <f t="shared" si="17"/>
        <v>4000000</v>
      </c>
      <c r="K51" s="16">
        <f>SUM(J51)</f>
        <v>4000000</v>
      </c>
      <c r="L51" s="12">
        <f t="shared" si="1"/>
        <v>4000000</v>
      </c>
      <c r="M51" s="12"/>
      <c r="N51" s="16">
        <f>+K51</f>
        <v>4000000</v>
      </c>
      <c r="O51" s="12"/>
    </row>
    <row r="52" spans="1:15" s="5" customFormat="1" ht="20.25" customHeight="1" x14ac:dyDescent="0.25">
      <c r="A52" s="64" t="s">
        <v>198</v>
      </c>
      <c r="B52" s="64"/>
      <c r="C52" s="64"/>
      <c r="D52" s="64"/>
      <c r="E52" s="64"/>
      <c r="F52" s="64"/>
      <c r="G52" s="64"/>
      <c r="H52" s="64"/>
      <c r="I52" s="64"/>
      <c r="J52" s="13">
        <f>SUM(J12+J44+J50+J51)</f>
        <v>500000000</v>
      </c>
      <c r="K52" s="13">
        <f t="shared" ref="K52:O52" si="19">SUM(K12+K44+K50+K51)</f>
        <v>500000000</v>
      </c>
      <c r="L52" s="13">
        <f t="shared" si="19"/>
        <v>250000000</v>
      </c>
      <c r="M52" s="13">
        <f t="shared" si="19"/>
        <v>250000000</v>
      </c>
      <c r="N52" s="13">
        <f t="shared" si="19"/>
        <v>250000000</v>
      </c>
      <c r="O52" s="13">
        <f t="shared" si="19"/>
        <v>250000000</v>
      </c>
    </row>
    <row r="62" spans="1:15" x14ac:dyDescent="0.25">
      <c r="J62" s="4"/>
    </row>
  </sheetData>
  <mergeCells count="66">
    <mergeCell ref="A44:I44"/>
    <mergeCell ref="A52:I52"/>
    <mergeCell ref="A50:I50"/>
    <mergeCell ref="N45:N48"/>
    <mergeCell ref="O13:O16"/>
    <mergeCell ref="O17:O20"/>
    <mergeCell ref="O21:O24"/>
    <mergeCell ref="O25:O28"/>
    <mergeCell ref="O29:O33"/>
    <mergeCell ref="O34:O38"/>
    <mergeCell ref="O39:O43"/>
    <mergeCell ref="O45:O48"/>
    <mergeCell ref="N21:N24"/>
    <mergeCell ref="N25:N28"/>
    <mergeCell ref="N29:N33"/>
    <mergeCell ref="N34:N38"/>
    <mergeCell ref="N39:N43"/>
    <mergeCell ref="N4:O4"/>
    <mergeCell ref="N7:N11"/>
    <mergeCell ref="O7:O11"/>
    <mergeCell ref="N13:N16"/>
    <mergeCell ref="N17:N20"/>
    <mergeCell ref="B29:B33"/>
    <mergeCell ref="C51:E51"/>
    <mergeCell ref="K39:K43"/>
    <mergeCell ref="K45:K48"/>
    <mergeCell ref="K7:K11"/>
    <mergeCell ref="K13:K16"/>
    <mergeCell ref="K25:K28"/>
    <mergeCell ref="K29:K33"/>
    <mergeCell ref="K34:K38"/>
    <mergeCell ref="K17:K20"/>
    <mergeCell ref="K21:K24"/>
    <mergeCell ref="C49:E49"/>
    <mergeCell ref="C29:E33"/>
    <mergeCell ref="A12:I12"/>
    <mergeCell ref="A7:A11"/>
    <mergeCell ref="B7:B11"/>
    <mergeCell ref="C25:E28"/>
    <mergeCell ref="L4:M4"/>
    <mergeCell ref="I4:I6"/>
    <mergeCell ref="A4:A6"/>
    <mergeCell ref="B4:B6"/>
    <mergeCell ref="C4:E6"/>
    <mergeCell ref="F4:F6"/>
    <mergeCell ref="G4:G6"/>
    <mergeCell ref="H4:H6"/>
    <mergeCell ref="J4:J6"/>
    <mergeCell ref="K4:K6"/>
    <mergeCell ref="C7:E11"/>
    <mergeCell ref="A2:O2"/>
    <mergeCell ref="B17:B20"/>
    <mergeCell ref="C17:E20"/>
    <mergeCell ref="A45:A49"/>
    <mergeCell ref="B45:B48"/>
    <mergeCell ref="C45:E48"/>
    <mergeCell ref="B21:B24"/>
    <mergeCell ref="C21:E24"/>
    <mergeCell ref="C34:E38"/>
    <mergeCell ref="A13:A43"/>
    <mergeCell ref="B13:B16"/>
    <mergeCell ref="C13:E16"/>
    <mergeCell ref="B25:B28"/>
    <mergeCell ref="B39:B43"/>
    <mergeCell ref="C39:E43"/>
    <mergeCell ref="B34:B38"/>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tabSelected="1" topLeftCell="E133" zoomScale="70" zoomScaleNormal="70" workbookViewId="0">
      <selection activeCell="J149" sqref="J149"/>
    </sheetView>
  </sheetViews>
  <sheetFormatPr baseColWidth="10" defaultRowHeight="15" x14ac:dyDescent="0.25"/>
  <cols>
    <col min="1" max="1" width="18.5703125" style="5" customWidth="1"/>
    <col min="2" max="2" width="23.42578125" style="5" customWidth="1"/>
    <col min="3" max="3" width="13.28515625" style="5" customWidth="1"/>
    <col min="4" max="4" width="14.85546875" style="5" customWidth="1"/>
    <col min="5" max="5" width="64.85546875" style="5" customWidth="1"/>
    <col min="6" max="6" width="39.7109375" style="5" customWidth="1"/>
    <col min="7" max="7" width="13.7109375" style="5" customWidth="1"/>
    <col min="8" max="8" width="11.42578125" style="2" customWidth="1"/>
    <col min="9" max="9" width="14.42578125" style="5" customWidth="1"/>
    <col min="10" max="10" width="21" style="5" customWidth="1"/>
    <col min="11" max="11" width="18.28515625" style="5" customWidth="1"/>
    <col min="12" max="12" width="28.28515625" style="5" customWidth="1"/>
    <col min="13" max="13" width="25.85546875" style="5" customWidth="1"/>
    <col min="14" max="15" width="16.42578125" style="5" customWidth="1"/>
    <col min="16" max="16384" width="11.42578125" style="5"/>
  </cols>
  <sheetData>
    <row r="1" spans="1:15" x14ac:dyDescent="0.25">
      <c r="D1" s="1"/>
    </row>
    <row r="2" spans="1:15" ht="18.75" x14ac:dyDescent="0.3">
      <c r="A2" s="41" t="s">
        <v>156</v>
      </c>
      <c r="B2" s="41"/>
      <c r="C2" s="41"/>
      <c r="D2" s="41"/>
      <c r="E2" s="41"/>
      <c r="F2" s="41"/>
      <c r="G2" s="41"/>
      <c r="H2" s="41"/>
      <c r="I2" s="41"/>
      <c r="J2" s="41"/>
      <c r="K2" s="41"/>
      <c r="L2" s="41"/>
      <c r="M2" s="41"/>
      <c r="N2" s="41"/>
      <c r="O2" s="41"/>
    </row>
    <row r="3" spans="1:15" x14ac:dyDescent="0.25">
      <c r="I3" s="3"/>
    </row>
    <row r="4" spans="1:15" ht="15" customHeight="1" x14ac:dyDescent="0.25">
      <c r="A4" s="51"/>
      <c r="B4" s="52" t="s">
        <v>3</v>
      </c>
      <c r="C4" s="52" t="s">
        <v>4</v>
      </c>
      <c r="D4" s="52"/>
      <c r="E4" s="52"/>
      <c r="F4" s="50" t="s">
        <v>5</v>
      </c>
      <c r="G4" s="50" t="s">
        <v>6</v>
      </c>
      <c r="H4" s="50" t="s">
        <v>7</v>
      </c>
      <c r="I4" s="50" t="s">
        <v>8</v>
      </c>
      <c r="J4" s="50" t="s">
        <v>9</v>
      </c>
      <c r="K4" s="50" t="s">
        <v>195</v>
      </c>
      <c r="L4" s="48" t="s">
        <v>203</v>
      </c>
      <c r="M4" s="49"/>
      <c r="N4" s="63" t="s">
        <v>204</v>
      </c>
      <c r="O4" s="63"/>
    </row>
    <row r="5" spans="1:15" ht="30" customHeight="1" x14ac:dyDescent="0.25">
      <c r="A5" s="51"/>
      <c r="B5" s="52"/>
      <c r="C5" s="52"/>
      <c r="D5" s="52"/>
      <c r="E5" s="52"/>
      <c r="F5" s="50"/>
      <c r="G5" s="50"/>
      <c r="H5" s="50"/>
      <c r="I5" s="50"/>
      <c r="J5" s="50"/>
      <c r="K5" s="50"/>
      <c r="L5" s="6" t="s">
        <v>10</v>
      </c>
      <c r="M5" s="7" t="s">
        <v>161</v>
      </c>
      <c r="N5" s="8" t="s">
        <v>10</v>
      </c>
      <c r="O5" s="8" t="s">
        <v>161</v>
      </c>
    </row>
    <row r="6" spans="1:15" x14ac:dyDescent="0.25">
      <c r="A6" s="51"/>
      <c r="B6" s="52"/>
      <c r="C6" s="52"/>
      <c r="D6" s="52"/>
      <c r="E6" s="52"/>
      <c r="F6" s="50"/>
      <c r="G6" s="50"/>
      <c r="H6" s="50"/>
      <c r="I6" s="50"/>
      <c r="J6" s="50"/>
      <c r="K6" s="50"/>
      <c r="L6" s="6" t="s">
        <v>11</v>
      </c>
      <c r="M6" s="6" t="s">
        <v>11</v>
      </c>
      <c r="N6" s="6" t="s">
        <v>11</v>
      </c>
      <c r="O6" s="6" t="s">
        <v>11</v>
      </c>
    </row>
    <row r="7" spans="1:15" ht="122.25" customHeight="1" x14ac:dyDescent="0.25">
      <c r="A7" s="68" t="s">
        <v>151</v>
      </c>
      <c r="B7" s="23" t="s">
        <v>227</v>
      </c>
      <c r="C7" s="42" t="s">
        <v>141</v>
      </c>
      <c r="D7" s="42"/>
      <c r="E7" s="42"/>
      <c r="F7" s="10" t="s">
        <v>59</v>
      </c>
      <c r="G7" s="10" t="s">
        <v>1</v>
      </c>
      <c r="H7" s="11">
        <v>1</v>
      </c>
      <c r="I7" s="12">
        <v>2266000</v>
      </c>
      <c r="J7" s="12">
        <f t="shared" ref="J7:J34" si="0">(H7*I7)</f>
        <v>2266000</v>
      </c>
      <c r="K7" s="53">
        <f>SUM(J7:J11)</f>
        <v>3840000</v>
      </c>
      <c r="L7" s="12">
        <f>+J7</f>
        <v>2266000</v>
      </c>
      <c r="M7" s="12"/>
      <c r="N7" s="60">
        <f>+K7</f>
        <v>3840000</v>
      </c>
      <c r="O7" s="60"/>
    </row>
    <row r="8" spans="1:15" ht="97.5" customHeight="1" x14ac:dyDescent="0.25">
      <c r="A8" s="69"/>
      <c r="B8" s="23" t="s">
        <v>180</v>
      </c>
      <c r="C8" s="42" t="s">
        <v>228</v>
      </c>
      <c r="D8" s="42"/>
      <c r="E8" s="42"/>
      <c r="F8" s="9" t="s">
        <v>94</v>
      </c>
      <c r="G8" s="10" t="s">
        <v>12</v>
      </c>
      <c r="H8" s="11">
        <v>1</v>
      </c>
      <c r="I8" s="12">
        <v>174000</v>
      </c>
      <c r="J8" s="12">
        <f t="shared" si="0"/>
        <v>174000</v>
      </c>
      <c r="K8" s="53"/>
      <c r="L8" s="12">
        <f t="shared" ref="L8:L40" si="1">+J8</f>
        <v>174000</v>
      </c>
      <c r="M8" s="12"/>
      <c r="N8" s="61"/>
      <c r="O8" s="61"/>
    </row>
    <row r="9" spans="1:15" ht="108" customHeight="1" x14ac:dyDescent="0.25">
      <c r="A9" s="69"/>
      <c r="B9" s="19" t="s">
        <v>146</v>
      </c>
      <c r="C9" s="42" t="s">
        <v>142</v>
      </c>
      <c r="D9" s="42"/>
      <c r="E9" s="42"/>
      <c r="F9" s="24" t="s">
        <v>215</v>
      </c>
      <c r="G9" s="10" t="s">
        <v>206</v>
      </c>
      <c r="H9" s="11">
        <v>15</v>
      </c>
      <c r="I9" s="12">
        <v>80000</v>
      </c>
      <c r="J9" s="12">
        <f t="shared" si="0"/>
        <v>1200000</v>
      </c>
      <c r="K9" s="53"/>
      <c r="L9" s="12">
        <f t="shared" si="1"/>
        <v>1200000</v>
      </c>
      <c r="M9" s="12"/>
      <c r="N9" s="61"/>
      <c r="O9" s="61"/>
    </row>
    <row r="10" spans="1:15" ht="101.25" customHeight="1" x14ac:dyDescent="0.25">
      <c r="A10" s="69"/>
      <c r="B10" s="23" t="s">
        <v>182</v>
      </c>
      <c r="C10" s="42" t="s">
        <v>157</v>
      </c>
      <c r="D10" s="42"/>
      <c r="E10" s="42"/>
      <c r="F10" s="67" t="s">
        <v>62</v>
      </c>
      <c r="G10" s="67" t="s">
        <v>0</v>
      </c>
      <c r="H10" s="67">
        <v>1</v>
      </c>
      <c r="I10" s="53">
        <v>200000</v>
      </c>
      <c r="J10" s="66">
        <f t="shared" si="0"/>
        <v>200000</v>
      </c>
      <c r="K10" s="53"/>
      <c r="L10" s="12">
        <f t="shared" si="1"/>
        <v>200000</v>
      </c>
      <c r="M10" s="12"/>
      <c r="N10" s="61"/>
      <c r="O10" s="61"/>
    </row>
    <row r="11" spans="1:15" ht="92.25" customHeight="1" x14ac:dyDescent="0.25">
      <c r="A11" s="70"/>
      <c r="B11" s="15" t="s">
        <v>143</v>
      </c>
      <c r="C11" s="42" t="s">
        <v>143</v>
      </c>
      <c r="D11" s="42"/>
      <c r="E11" s="42"/>
      <c r="F11" s="67"/>
      <c r="G11" s="67"/>
      <c r="H11" s="67"/>
      <c r="I11" s="53"/>
      <c r="J11" s="66"/>
      <c r="K11" s="53"/>
      <c r="L11" s="12">
        <f t="shared" si="1"/>
        <v>0</v>
      </c>
      <c r="M11" s="12"/>
      <c r="N11" s="62"/>
      <c r="O11" s="62"/>
    </row>
    <row r="12" spans="1:15" ht="20.25" customHeight="1" x14ac:dyDescent="0.25">
      <c r="A12" s="54" t="s">
        <v>196</v>
      </c>
      <c r="B12" s="55"/>
      <c r="C12" s="55"/>
      <c r="D12" s="55"/>
      <c r="E12" s="55"/>
      <c r="F12" s="55"/>
      <c r="G12" s="55"/>
      <c r="H12" s="55"/>
      <c r="I12" s="56"/>
      <c r="J12" s="13">
        <f>SUM(J7:J11)</f>
        <v>3840000</v>
      </c>
      <c r="K12" s="13">
        <f t="shared" ref="K12:O12" si="2">SUM(K7:K11)</f>
        <v>3840000</v>
      </c>
      <c r="L12" s="13">
        <f t="shared" si="2"/>
        <v>3840000</v>
      </c>
      <c r="M12" s="13">
        <f t="shared" si="2"/>
        <v>0</v>
      </c>
      <c r="N12" s="13">
        <f t="shared" si="2"/>
        <v>3840000</v>
      </c>
      <c r="O12" s="13">
        <f t="shared" si="2"/>
        <v>0</v>
      </c>
    </row>
    <row r="13" spans="1:15" ht="29.25" customHeight="1" x14ac:dyDescent="0.25">
      <c r="A13" s="71" t="s">
        <v>153</v>
      </c>
      <c r="B13" s="42" t="s">
        <v>66</v>
      </c>
      <c r="C13" s="42" t="s">
        <v>42</v>
      </c>
      <c r="D13" s="42"/>
      <c r="E13" s="42"/>
      <c r="F13" s="10" t="s">
        <v>105</v>
      </c>
      <c r="G13" s="10" t="s">
        <v>1</v>
      </c>
      <c r="H13" s="11">
        <v>5</v>
      </c>
      <c r="I13" s="12">
        <v>2266000</v>
      </c>
      <c r="J13" s="12">
        <f t="shared" si="0"/>
        <v>11330000</v>
      </c>
      <c r="K13" s="53">
        <f>SUM(J13:J26)</f>
        <v>65720000</v>
      </c>
      <c r="L13" s="12">
        <f t="shared" si="1"/>
        <v>11330000</v>
      </c>
      <c r="M13" s="12"/>
      <c r="N13" s="60">
        <f>+K13</f>
        <v>65720000</v>
      </c>
      <c r="O13" s="60"/>
    </row>
    <row r="14" spans="1:15" ht="29.25" customHeight="1" x14ac:dyDescent="0.25">
      <c r="A14" s="71"/>
      <c r="B14" s="42"/>
      <c r="C14" s="42"/>
      <c r="D14" s="42"/>
      <c r="E14" s="42"/>
      <c r="F14" s="10" t="s">
        <v>106</v>
      </c>
      <c r="G14" s="10" t="s">
        <v>1</v>
      </c>
      <c r="H14" s="11">
        <v>5</v>
      </c>
      <c r="I14" s="12">
        <v>2266000</v>
      </c>
      <c r="J14" s="12">
        <f t="shared" si="0"/>
        <v>11330000</v>
      </c>
      <c r="K14" s="53"/>
      <c r="L14" s="12">
        <f t="shared" si="1"/>
        <v>11330000</v>
      </c>
      <c r="M14" s="12"/>
      <c r="N14" s="61"/>
      <c r="O14" s="61"/>
    </row>
    <row r="15" spans="1:15" ht="29.25" customHeight="1" x14ac:dyDescent="0.25">
      <c r="A15" s="71"/>
      <c r="B15" s="42"/>
      <c r="C15" s="42"/>
      <c r="D15" s="42"/>
      <c r="E15" s="42"/>
      <c r="F15" s="10" t="s">
        <v>107</v>
      </c>
      <c r="G15" s="10" t="s">
        <v>1</v>
      </c>
      <c r="H15" s="11">
        <v>5</v>
      </c>
      <c r="I15" s="12">
        <v>2266000</v>
      </c>
      <c r="J15" s="12">
        <f t="shared" si="0"/>
        <v>11330000</v>
      </c>
      <c r="K15" s="53"/>
      <c r="L15" s="12">
        <f t="shared" si="1"/>
        <v>11330000</v>
      </c>
      <c r="M15" s="12"/>
      <c r="N15" s="61"/>
      <c r="O15" s="61"/>
    </row>
    <row r="16" spans="1:15" ht="29.25" customHeight="1" x14ac:dyDescent="0.25">
      <c r="A16" s="71"/>
      <c r="B16" s="42"/>
      <c r="C16" s="42"/>
      <c r="D16" s="42"/>
      <c r="E16" s="42"/>
      <c r="F16" s="10" t="s">
        <v>108</v>
      </c>
      <c r="G16" s="10" t="s">
        <v>1</v>
      </c>
      <c r="H16" s="11">
        <v>5</v>
      </c>
      <c r="I16" s="12">
        <v>2266000</v>
      </c>
      <c r="J16" s="12">
        <f t="shared" si="0"/>
        <v>11330000</v>
      </c>
      <c r="K16" s="53"/>
      <c r="L16" s="12">
        <f t="shared" si="1"/>
        <v>11330000</v>
      </c>
      <c r="M16" s="12"/>
      <c r="N16" s="61"/>
      <c r="O16" s="61"/>
    </row>
    <row r="17" spans="1:15" ht="40.5" customHeight="1" x14ac:dyDescent="0.25">
      <c r="A17" s="71"/>
      <c r="B17" s="42"/>
      <c r="C17" s="42"/>
      <c r="D17" s="42"/>
      <c r="E17" s="42"/>
      <c r="F17" s="10" t="s">
        <v>109</v>
      </c>
      <c r="G17" s="10" t="s">
        <v>1</v>
      </c>
      <c r="H17" s="11">
        <v>5</v>
      </c>
      <c r="I17" s="12">
        <v>2266000</v>
      </c>
      <c r="J17" s="12">
        <f t="shared" si="0"/>
        <v>11330000</v>
      </c>
      <c r="K17" s="53"/>
      <c r="L17" s="12">
        <f t="shared" si="1"/>
        <v>11330000</v>
      </c>
      <c r="M17" s="12"/>
      <c r="N17" s="61"/>
      <c r="O17" s="61"/>
    </row>
    <row r="18" spans="1:15" ht="78.75" customHeight="1" x14ac:dyDescent="0.25">
      <c r="A18" s="71"/>
      <c r="B18" s="15" t="s">
        <v>67</v>
      </c>
      <c r="C18" s="42" t="s">
        <v>43</v>
      </c>
      <c r="D18" s="42"/>
      <c r="E18" s="42"/>
      <c r="F18" s="20" t="s">
        <v>62</v>
      </c>
      <c r="G18" s="20" t="s">
        <v>0</v>
      </c>
      <c r="H18" s="11">
        <v>1</v>
      </c>
      <c r="I18" s="21">
        <v>200000</v>
      </c>
      <c r="J18" s="21">
        <f t="shared" si="0"/>
        <v>200000</v>
      </c>
      <c r="K18" s="53"/>
      <c r="L18" s="12">
        <f t="shared" si="1"/>
        <v>200000</v>
      </c>
      <c r="M18" s="12"/>
      <c r="N18" s="61"/>
      <c r="O18" s="61"/>
    </row>
    <row r="19" spans="1:15" ht="78.75" customHeight="1" x14ac:dyDescent="0.25">
      <c r="A19" s="71"/>
      <c r="B19" s="15" t="s">
        <v>68</v>
      </c>
      <c r="C19" s="42" t="s">
        <v>60</v>
      </c>
      <c r="D19" s="42"/>
      <c r="E19" s="42"/>
      <c r="F19" s="9" t="s">
        <v>94</v>
      </c>
      <c r="G19" s="10" t="s">
        <v>12</v>
      </c>
      <c r="H19" s="11">
        <v>5</v>
      </c>
      <c r="I19" s="12">
        <v>174000</v>
      </c>
      <c r="J19" s="12">
        <f t="shared" si="0"/>
        <v>870000</v>
      </c>
      <c r="K19" s="53"/>
      <c r="L19" s="12">
        <f t="shared" si="1"/>
        <v>870000</v>
      </c>
      <c r="M19" s="12"/>
      <c r="N19" s="61"/>
      <c r="O19" s="61"/>
    </row>
    <row r="20" spans="1:15" ht="78.75" customHeight="1" x14ac:dyDescent="0.25">
      <c r="A20" s="71"/>
      <c r="B20" s="15" t="s">
        <v>69</v>
      </c>
      <c r="C20" s="42" t="s">
        <v>44</v>
      </c>
      <c r="D20" s="42"/>
      <c r="E20" s="42"/>
      <c r="F20" s="75" t="s">
        <v>216</v>
      </c>
      <c r="G20" s="67" t="s">
        <v>206</v>
      </c>
      <c r="H20" s="67">
        <v>100</v>
      </c>
      <c r="I20" s="53">
        <v>80000</v>
      </c>
      <c r="J20" s="53">
        <f t="shared" si="0"/>
        <v>8000000</v>
      </c>
      <c r="K20" s="53"/>
      <c r="L20" s="12">
        <f t="shared" si="1"/>
        <v>8000000</v>
      </c>
      <c r="M20" s="12"/>
      <c r="N20" s="61"/>
      <c r="O20" s="61"/>
    </row>
    <row r="21" spans="1:15" ht="78.75" customHeight="1" x14ac:dyDescent="0.25">
      <c r="A21" s="71"/>
      <c r="B21" s="15" t="s">
        <v>70</v>
      </c>
      <c r="C21" s="42" t="s">
        <v>45</v>
      </c>
      <c r="D21" s="42"/>
      <c r="E21" s="42"/>
      <c r="F21" s="75"/>
      <c r="G21" s="67"/>
      <c r="H21" s="67"/>
      <c r="I21" s="53"/>
      <c r="J21" s="53"/>
      <c r="K21" s="53"/>
      <c r="L21" s="12">
        <f t="shared" si="1"/>
        <v>0</v>
      </c>
      <c r="M21" s="12"/>
      <c r="N21" s="61"/>
      <c r="O21" s="61"/>
    </row>
    <row r="22" spans="1:15" ht="78.75" customHeight="1" x14ac:dyDescent="0.25">
      <c r="A22" s="71"/>
      <c r="B22" s="15" t="s">
        <v>71</v>
      </c>
      <c r="C22" s="65" t="s">
        <v>46</v>
      </c>
      <c r="D22" s="65"/>
      <c r="E22" s="65"/>
      <c r="F22" s="75"/>
      <c r="G22" s="67"/>
      <c r="H22" s="67"/>
      <c r="I22" s="53"/>
      <c r="J22" s="53"/>
      <c r="K22" s="53"/>
      <c r="L22" s="12">
        <f t="shared" si="1"/>
        <v>0</v>
      </c>
      <c r="M22" s="12"/>
      <c r="N22" s="61"/>
      <c r="O22" s="61"/>
    </row>
    <row r="23" spans="1:15" ht="78.75" customHeight="1" x14ac:dyDescent="0.25">
      <c r="A23" s="71"/>
      <c r="B23" s="15" t="s">
        <v>72</v>
      </c>
      <c r="C23" s="42" t="s">
        <v>47</v>
      </c>
      <c r="D23" s="42"/>
      <c r="E23" s="42"/>
      <c r="F23" s="75"/>
      <c r="G23" s="67"/>
      <c r="H23" s="67"/>
      <c r="I23" s="53"/>
      <c r="J23" s="53"/>
      <c r="K23" s="53"/>
      <c r="L23" s="12">
        <f t="shared" si="1"/>
        <v>0</v>
      </c>
      <c r="M23" s="12"/>
      <c r="N23" s="61"/>
      <c r="O23" s="61"/>
    </row>
    <row r="24" spans="1:15" ht="78.75" customHeight="1" x14ac:dyDescent="0.25">
      <c r="A24" s="71"/>
      <c r="B24" s="15" t="s">
        <v>73</v>
      </c>
      <c r="C24" s="42" t="s">
        <v>48</v>
      </c>
      <c r="D24" s="42"/>
      <c r="E24" s="42"/>
      <c r="F24" s="75"/>
      <c r="G24" s="67"/>
      <c r="H24" s="67"/>
      <c r="I24" s="53"/>
      <c r="J24" s="53"/>
      <c r="K24" s="53"/>
      <c r="L24" s="12">
        <f t="shared" si="1"/>
        <v>0</v>
      </c>
      <c r="M24" s="12"/>
      <c r="N24" s="61"/>
      <c r="O24" s="61"/>
    </row>
    <row r="25" spans="1:15" ht="78.75" customHeight="1" x14ac:dyDescent="0.25">
      <c r="A25" s="71"/>
      <c r="B25" s="15" t="s">
        <v>74</v>
      </c>
      <c r="C25" s="42" t="s">
        <v>49</v>
      </c>
      <c r="D25" s="42"/>
      <c r="E25" s="42"/>
      <c r="F25" s="75"/>
      <c r="G25" s="67"/>
      <c r="H25" s="67"/>
      <c r="I25" s="53"/>
      <c r="J25" s="53"/>
      <c r="K25" s="53"/>
      <c r="L25" s="12">
        <f t="shared" si="1"/>
        <v>0</v>
      </c>
      <c r="M25" s="12"/>
      <c r="N25" s="61"/>
      <c r="O25" s="61"/>
    </row>
    <row r="26" spans="1:15" ht="78.75" customHeight="1" x14ac:dyDescent="0.25">
      <c r="A26" s="71"/>
      <c r="B26" s="15" t="s">
        <v>75</v>
      </c>
      <c r="C26" s="42" t="s">
        <v>50</v>
      </c>
      <c r="D26" s="42"/>
      <c r="E26" s="42"/>
      <c r="F26" s="75"/>
      <c r="G26" s="67"/>
      <c r="H26" s="67"/>
      <c r="I26" s="53"/>
      <c r="J26" s="53"/>
      <c r="K26" s="53"/>
      <c r="L26" s="12">
        <f t="shared" si="1"/>
        <v>0</v>
      </c>
      <c r="M26" s="12"/>
      <c r="N26" s="62"/>
      <c r="O26" s="62"/>
    </row>
    <row r="27" spans="1:15" ht="78.75" customHeight="1" x14ac:dyDescent="0.25">
      <c r="A27" s="71"/>
      <c r="B27" s="19" t="s">
        <v>76</v>
      </c>
      <c r="C27" s="42" t="s">
        <v>51</v>
      </c>
      <c r="D27" s="42"/>
      <c r="E27" s="42"/>
      <c r="F27" s="10" t="s">
        <v>59</v>
      </c>
      <c r="G27" s="10" t="s">
        <v>1</v>
      </c>
      <c r="H27" s="11">
        <v>2</v>
      </c>
      <c r="I27" s="12">
        <v>2266000</v>
      </c>
      <c r="J27" s="12">
        <f t="shared" si="0"/>
        <v>4532000</v>
      </c>
      <c r="K27" s="53">
        <f>SUM(J27:J34)</f>
        <v>17706000</v>
      </c>
      <c r="L27" s="12">
        <f t="shared" si="1"/>
        <v>4532000</v>
      </c>
      <c r="M27" s="12"/>
      <c r="N27" s="60">
        <f>+K27</f>
        <v>17706000</v>
      </c>
      <c r="O27" s="60"/>
    </row>
    <row r="28" spans="1:15" ht="78.75" customHeight="1" x14ac:dyDescent="0.25">
      <c r="A28" s="71"/>
      <c r="B28" s="15" t="s">
        <v>77</v>
      </c>
      <c r="C28" s="42" t="s">
        <v>52</v>
      </c>
      <c r="D28" s="42"/>
      <c r="E28" s="42"/>
      <c r="F28" s="20" t="s">
        <v>62</v>
      </c>
      <c r="G28" s="20" t="s">
        <v>0</v>
      </c>
      <c r="H28" s="11">
        <v>1</v>
      </c>
      <c r="I28" s="21">
        <v>1000000</v>
      </c>
      <c r="J28" s="21">
        <f t="shared" si="0"/>
        <v>1000000</v>
      </c>
      <c r="K28" s="53"/>
      <c r="L28" s="12">
        <f t="shared" si="1"/>
        <v>1000000</v>
      </c>
      <c r="M28" s="12"/>
      <c r="N28" s="61"/>
      <c r="O28" s="61"/>
    </row>
    <row r="29" spans="1:15" ht="78.75" customHeight="1" x14ac:dyDescent="0.25">
      <c r="A29" s="71"/>
      <c r="B29" s="15" t="s">
        <v>78</v>
      </c>
      <c r="C29" s="42" t="s">
        <v>53</v>
      </c>
      <c r="D29" s="42"/>
      <c r="E29" s="42"/>
      <c r="F29" s="9" t="s">
        <v>94</v>
      </c>
      <c r="G29" s="10" t="s">
        <v>12</v>
      </c>
      <c r="H29" s="11">
        <v>1</v>
      </c>
      <c r="I29" s="12">
        <v>174000</v>
      </c>
      <c r="J29" s="12">
        <f t="shared" si="0"/>
        <v>174000</v>
      </c>
      <c r="K29" s="53"/>
      <c r="L29" s="12">
        <f t="shared" si="1"/>
        <v>174000</v>
      </c>
      <c r="M29" s="12"/>
      <c r="N29" s="61"/>
      <c r="O29" s="61"/>
    </row>
    <row r="30" spans="1:15" ht="78.75" customHeight="1" x14ac:dyDescent="0.25">
      <c r="A30" s="71"/>
      <c r="B30" s="42" t="s">
        <v>79</v>
      </c>
      <c r="C30" s="42" t="s">
        <v>54</v>
      </c>
      <c r="D30" s="42"/>
      <c r="E30" s="42"/>
      <c r="F30" s="24" t="s">
        <v>208</v>
      </c>
      <c r="G30" s="10" t="s">
        <v>206</v>
      </c>
      <c r="H30" s="11">
        <v>10</v>
      </c>
      <c r="I30" s="12">
        <v>80000</v>
      </c>
      <c r="J30" s="12">
        <f t="shared" si="0"/>
        <v>800000</v>
      </c>
      <c r="K30" s="53"/>
      <c r="L30" s="12">
        <f t="shared" si="1"/>
        <v>800000</v>
      </c>
      <c r="M30" s="12"/>
      <c r="N30" s="61"/>
      <c r="O30" s="61"/>
    </row>
    <row r="31" spans="1:15" ht="78.75" customHeight="1" x14ac:dyDescent="0.25">
      <c r="A31" s="71"/>
      <c r="B31" s="42"/>
      <c r="C31" s="42"/>
      <c r="D31" s="42"/>
      <c r="E31" s="42"/>
      <c r="F31" s="10" t="s">
        <v>101</v>
      </c>
      <c r="G31" s="10" t="s">
        <v>0</v>
      </c>
      <c r="H31" s="11">
        <v>500</v>
      </c>
      <c r="I31" s="12">
        <v>500</v>
      </c>
      <c r="J31" s="12">
        <f t="shared" si="0"/>
        <v>250000</v>
      </c>
      <c r="K31" s="53"/>
      <c r="L31" s="12">
        <f t="shared" si="1"/>
        <v>250000</v>
      </c>
      <c r="M31" s="12"/>
      <c r="N31" s="61"/>
      <c r="O31" s="61"/>
    </row>
    <row r="32" spans="1:15" ht="78.75" customHeight="1" x14ac:dyDescent="0.25">
      <c r="A32" s="71"/>
      <c r="B32" s="42"/>
      <c r="C32" s="42"/>
      <c r="D32" s="42"/>
      <c r="E32" s="42"/>
      <c r="F32" s="10" t="s">
        <v>144</v>
      </c>
      <c r="G32" s="10" t="s">
        <v>0</v>
      </c>
      <c r="H32" s="11">
        <v>500</v>
      </c>
      <c r="I32" s="12">
        <v>1500</v>
      </c>
      <c r="J32" s="12">
        <f t="shared" si="0"/>
        <v>750000</v>
      </c>
      <c r="K32" s="53"/>
      <c r="L32" s="12">
        <f t="shared" si="1"/>
        <v>750000</v>
      </c>
      <c r="M32" s="12"/>
      <c r="N32" s="61"/>
      <c r="O32" s="61"/>
    </row>
    <row r="33" spans="1:15" ht="78.75" customHeight="1" x14ac:dyDescent="0.25">
      <c r="A33" s="71"/>
      <c r="B33" s="42"/>
      <c r="C33" s="42"/>
      <c r="D33" s="42"/>
      <c r="E33" s="42"/>
      <c r="F33" s="10" t="s">
        <v>217</v>
      </c>
      <c r="G33" s="10" t="s">
        <v>0</v>
      </c>
      <c r="H33" s="11">
        <v>1000</v>
      </c>
      <c r="I33" s="12">
        <v>10000</v>
      </c>
      <c r="J33" s="12">
        <f t="shared" si="0"/>
        <v>10000000</v>
      </c>
      <c r="K33" s="53"/>
      <c r="L33" s="12">
        <f t="shared" si="1"/>
        <v>10000000</v>
      </c>
      <c r="M33" s="12"/>
      <c r="N33" s="61"/>
      <c r="O33" s="61"/>
    </row>
    <row r="34" spans="1:15" ht="117" customHeight="1" x14ac:dyDescent="0.25">
      <c r="A34" s="71"/>
      <c r="B34" s="15" t="s">
        <v>80</v>
      </c>
      <c r="C34" s="65" t="s">
        <v>61</v>
      </c>
      <c r="D34" s="65"/>
      <c r="E34" s="65"/>
      <c r="F34" s="20" t="s">
        <v>62</v>
      </c>
      <c r="G34" s="20" t="s">
        <v>0</v>
      </c>
      <c r="H34" s="11">
        <v>1</v>
      </c>
      <c r="I34" s="21">
        <v>200000</v>
      </c>
      <c r="J34" s="21">
        <f t="shared" si="0"/>
        <v>200000</v>
      </c>
      <c r="K34" s="53"/>
      <c r="L34" s="12">
        <f t="shared" si="1"/>
        <v>200000</v>
      </c>
      <c r="M34" s="12"/>
      <c r="N34" s="62"/>
      <c r="O34" s="62"/>
    </row>
    <row r="35" spans="1:15" ht="47.25" customHeight="1" x14ac:dyDescent="0.25">
      <c r="A35" s="71"/>
      <c r="B35" s="42" t="s">
        <v>65</v>
      </c>
      <c r="C35" s="42" t="s">
        <v>41</v>
      </c>
      <c r="D35" s="42"/>
      <c r="E35" s="42"/>
      <c r="F35" s="10" t="s">
        <v>99</v>
      </c>
      <c r="G35" s="10" t="s">
        <v>1</v>
      </c>
      <c r="H35" s="11">
        <v>5</v>
      </c>
      <c r="I35" s="12">
        <v>2266000</v>
      </c>
      <c r="J35" s="12">
        <f t="shared" ref="J35:J40" si="3">(H35*I35)</f>
        <v>11330000</v>
      </c>
      <c r="K35" s="53">
        <f>SUM(J35:J40)</f>
        <v>53900000</v>
      </c>
      <c r="L35" s="12">
        <f t="shared" si="1"/>
        <v>11330000</v>
      </c>
      <c r="M35" s="12"/>
      <c r="N35" s="60">
        <f>+K35</f>
        <v>53900000</v>
      </c>
      <c r="O35" s="60"/>
    </row>
    <row r="36" spans="1:15" ht="47.25" customHeight="1" x14ac:dyDescent="0.25">
      <c r="A36" s="71"/>
      <c r="B36" s="42"/>
      <c r="C36" s="42"/>
      <c r="D36" s="42"/>
      <c r="E36" s="42"/>
      <c r="F36" s="10" t="s">
        <v>62</v>
      </c>
      <c r="G36" s="10" t="s">
        <v>0</v>
      </c>
      <c r="H36" s="11">
        <v>1</v>
      </c>
      <c r="I36" s="12">
        <v>200000</v>
      </c>
      <c r="J36" s="12">
        <f t="shared" si="3"/>
        <v>200000</v>
      </c>
      <c r="K36" s="53"/>
      <c r="L36" s="12">
        <f t="shared" si="1"/>
        <v>200000</v>
      </c>
      <c r="M36" s="12"/>
      <c r="N36" s="61"/>
      <c r="O36" s="61"/>
    </row>
    <row r="37" spans="1:15" ht="44.25" customHeight="1" x14ac:dyDescent="0.25">
      <c r="A37" s="71"/>
      <c r="B37" s="42"/>
      <c r="C37" s="42"/>
      <c r="D37" s="42"/>
      <c r="E37" s="42"/>
      <c r="F37" s="9" t="s">
        <v>94</v>
      </c>
      <c r="G37" s="10" t="s">
        <v>12</v>
      </c>
      <c r="H37" s="11">
        <v>5</v>
      </c>
      <c r="I37" s="12">
        <v>174000</v>
      </c>
      <c r="J37" s="12">
        <f t="shared" si="3"/>
        <v>870000</v>
      </c>
      <c r="K37" s="53"/>
      <c r="L37" s="12">
        <f t="shared" si="1"/>
        <v>870000</v>
      </c>
      <c r="M37" s="12"/>
      <c r="N37" s="61"/>
      <c r="O37" s="61"/>
    </row>
    <row r="38" spans="1:15" ht="47.25" customHeight="1" x14ac:dyDescent="0.25">
      <c r="A38" s="71"/>
      <c r="B38" s="42"/>
      <c r="C38" s="42"/>
      <c r="D38" s="42"/>
      <c r="E38" s="42"/>
      <c r="F38" s="24" t="s">
        <v>214</v>
      </c>
      <c r="G38" s="10" t="s">
        <v>206</v>
      </c>
      <c r="H38" s="11">
        <v>50</v>
      </c>
      <c r="I38" s="12">
        <v>80000</v>
      </c>
      <c r="J38" s="12">
        <f t="shared" si="3"/>
        <v>4000000</v>
      </c>
      <c r="K38" s="53"/>
      <c r="L38" s="12">
        <f t="shared" si="1"/>
        <v>4000000</v>
      </c>
      <c r="M38" s="12"/>
      <c r="N38" s="61"/>
      <c r="O38" s="61"/>
    </row>
    <row r="39" spans="1:15" ht="47.25" customHeight="1" x14ac:dyDescent="0.25">
      <c r="A39" s="71"/>
      <c r="B39" s="42"/>
      <c r="C39" s="42"/>
      <c r="D39" s="42"/>
      <c r="E39" s="42"/>
      <c r="F39" s="9" t="s">
        <v>100</v>
      </c>
      <c r="G39" s="10" t="s">
        <v>0</v>
      </c>
      <c r="H39" s="11">
        <v>50</v>
      </c>
      <c r="I39" s="12">
        <v>150000</v>
      </c>
      <c r="J39" s="12">
        <f t="shared" si="3"/>
        <v>7500000</v>
      </c>
      <c r="K39" s="53"/>
      <c r="L39" s="12">
        <f t="shared" si="1"/>
        <v>7500000</v>
      </c>
      <c r="M39" s="12"/>
      <c r="N39" s="61"/>
      <c r="O39" s="61"/>
    </row>
    <row r="40" spans="1:15" ht="29.25" customHeight="1" x14ac:dyDescent="0.25">
      <c r="A40" s="72"/>
      <c r="B40" s="42"/>
      <c r="C40" s="42"/>
      <c r="D40" s="42"/>
      <c r="E40" s="42"/>
      <c r="F40" s="9" t="s">
        <v>14</v>
      </c>
      <c r="G40" s="10" t="s">
        <v>0</v>
      </c>
      <c r="H40" s="11">
        <v>200</v>
      </c>
      <c r="I40" s="12">
        <v>150000</v>
      </c>
      <c r="J40" s="12">
        <f t="shared" si="3"/>
        <v>30000000</v>
      </c>
      <c r="K40" s="53"/>
      <c r="L40" s="12">
        <f t="shared" si="1"/>
        <v>30000000</v>
      </c>
      <c r="M40" s="12"/>
      <c r="N40" s="62"/>
      <c r="O40" s="62"/>
    </row>
    <row r="41" spans="1:15" ht="20.25" customHeight="1" x14ac:dyDescent="0.25">
      <c r="A41" s="54" t="s">
        <v>202</v>
      </c>
      <c r="B41" s="55"/>
      <c r="C41" s="55"/>
      <c r="D41" s="55"/>
      <c r="E41" s="55"/>
      <c r="F41" s="55"/>
      <c r="G41" s="55"/>
      <c r="H41" s="55"/>
      <c r="I41" s="56"/>
      <c r="J41" s="13">
        <f>SUM(J13:J40)</f>
        <v>137326000</v>
      </c>
      <c r="K41" s="13">
        <f t="shared" ref="K41:O41" si="4">SUM(K13:K40)</f>
        <v>137326000</v>
      </c>
      <c r="L41" s="13">
        <f t="shared" si="4"/>
        <v>137326000</v>
      </c>
      <c r="M41" s="13">
        <f t="shared" si="4"/>
        <v>0</v>
      </c>
      <c r="N41" s="13">
        <f t="shared" si="4"/>
        <v>137326000</v>
      </c>
      <c r="O41" s="13">
        <f t="shared" si="4"/>
        <v>0</v>
      </c>
    </row>
    <row r="42" spans="1:15" ht="52.5" customHeight="1" x14ac:dyDescent="0.25">
      <c r="A42" s="44" t="s">
        <v>154</v>
      </c>
      <c r="B42" s="9" t="s">
        <v>81</v>
      </c>
      <c r="C42" s="76" t="s">
        <v>36</v>
      </c>
      <c r="D42" s="76"/>
      <c r="E42" s="76"/>
      <c r="F42" s="20" t="s">
        <v>102</v>
      </c>
      <c r="G42" s="20" t="s">
        <v>1</v>
      </c>
      <c r="H42" s="11">
        <v>1</v>
      </c>
      <c r="I42" s="21">
        <v>2266000</v>
      </c>
      <c r="J42" s="21">
        <f t="shared" ref="J42:J104" si="5">(H42*I42)</f>
        <v>2266000</v>
      </c>
      <c r="K42" s="53">
        <f>SUM(J42:J60)</f>
        <v>35492000</v>
      </c>
      <c r="L42" s="12"/>
      <c r="M42" s="12">
        <f t="shared" ref="M42:M73" si="6">+J42</f>
        <v>2266000</v>
      </c>
      <c r="N42" s="60"/>
      <c r="O42" s="60">
        <f>+K42</f>
        <v>35492000</v>
      </c>
    </row>
    <row r="43" spans="1:15" ht="62.25" customHeight="1" x14ac:dyDescent="0.25">
      <c r="A43" s="44"/>
      <c r="B43" s="9" t="s">
        <v>82</v>
      </c>
      <c r="C43" s="76" t="s">
        <v>37</v>
      </c>
      <c r="D43" s="76"/>
      <c r="E43" s="76"/>
      <c r="F43" s="20" t="s">
        <v>62</v>
      </c>
      <c r="G43" s="20" t="s">
        <v>0</v>
      </c>
      <c r="H43" s="11">
        <v>1</v>
      </c>
      <c r="I43" s="21">
        <v>100000</v>
      </c>
      <c r="J43" s="21">
        <f t="shared" si="5"/>
        <v>100000</v>
      </c>
      <c r="K43" s="53"/>
      <c r="L43" s="12"/>
      <c r="M43" s="12">
        <f t="shared" si="6"/>
        <v>100000</v>
      </c>
      <c r="N43" s="61"/>
      <c r="O43" s="61"/>
    </row>
    <row r="44" spans="1:15" x14ac:dyDescent="0.25">
      <c r="A44" s="44"/>
      <c r="B44" s="74" t="s">
        <v>83</v>
      </c>
      <c r="C44" s="76" t="s">
        <v>57</v>
      </c>
      <c r="D44" s="76"/>
      <c r="E44" s="76"/>
      <c r="F44" s="9" t="s">
        <v>122</v>
      </c>
      <c r="G44" s="10" t="s">
        <v>1</v>
      </c>
      <c r="H44" s="11">
        <v>1</v>
      </c>
      <c r="I44" s="12">
        <v>2266000</v>
      </c>
      <c r="J44" s="21">
        <f t="shared" si="5"/>
        <v>2266000</v>
      </c>
      <c r="K44" s="53"/>
      <c r="L44" s="12"/>
      <c r="M44" s="12">
        <f t="shared" si="6"/>
        <v>2266000</v>
      </c>
      <c r="N44" s="61"/>
      <c r="O44" s="61"/>
    </row>
    <row r="45" spans="1:15" x14ac:dyDescent="0.25">
      <c r="A45" s="44"/>
      <c r="B45" s="74"/>
      <c r="C45" s="76"/>
      <c r="D45" s="76"/>
      <c r="E45" s="76"/>
      <c r="F45" s="9" t="s">
        <v>123</v>
      </c>
      <c r="G45" s="10" t="s">
        <v>0</v>
      </c>
      <c r="H45" s="11">
        <v>1</v>
      </c>
      <c r="I45" s="12">
        <v>1000000</v>
      </c>
      <c r="J45" s="21">
        <f t="shared" si="5"/>
        <v>1000000</v>
      </c>
      <c r="K45" s="53"/>
      <c r="L45" s="12"/>
      <c r="M45" s="12">
        <f t="shared" si="6"/>
        <v>1000000</v>
      </c>
      <c r="N45" s="61"/>
      <c r="O45" s="61"/>
    </row>
    <row r="46" spans="1:15" x14ac:dyDescent="0.25">
      <c r="A46" s="44"/>
      <c r="B46" s="74"/>
      <c r="C46" s="76"/>
      <c r="D46" s="76"/>
      <c r="E46" s="76"/>
      <c r="F46" s="9" t="s">
        <v>124</v>
      </c>
      <c r="G46" s="10" t="s">
        <v>0</v>
      </c>
      <c r="H46" s="11">
        <v>1</v>
      </c>
      <c r="I46" s="12">
        <v>1000000</v>
      </c>
      <c r="J46" s="21">
        <f t="shared" si="5"/>
        <v>1000000</v>
      </c>
      <c r="K46" s="53"/>
      <c r="L46" s="12"/>
      <c r="M46" s="12">
        <f t="shared" si="6"/>
        <v>1000000</v>
      </c>
      <c r="N46" s="61"/>
      <c r="O46" s="61"/>
    </row>
    <row r="47" spans="1:15" x14ac:dyDescent="0.25">
      <c r="A47" s="44"/>
      <c r="B47" s="74"/>
      <c r="C47" s="76"/>
      <c r="D47" s="76"/>
      <c r="E47" s="76"/>
      <c r="F47" s="9" t="s">
        <v>145</v>
      </c>
      <c r="G47" s="10" t="s">
        <v>0</v>
      </c>
      <c r="H47" s="11">
        <v>1</v>
      </c>
      <c r="I47" s="12">
        <v>14500000</v>
      </c>
      <c r="J47" s="21">
        <f t="shared" si="5"/>
        <v>14500000</v>
      </c>
      <c r="K47" s="53"/>
      <c r="L47" s="12"/>
      <c r="M47" s="12">
        <f t="shared" si="6"/>
        <v>14500000</v>
      </c>
      <c r="N47" s="61"/>
      <c r="O47" s="61"/>
    </row>
    <row r="48" spans="1:15" x14ac:dyDescent="0.25">
      <c r="A48" s="44"/>
      <c r="B48" s="74"/>
      <c r="C48" s="76"/>
      <c r="D48" s="76"/>
      <c r="E48" s="76"/>
      <c r="F48" s="9" t="s">
        <v>126</v>
      </c>
      <c r="G48" s="10" t="s">
        <v>0</v>
      </c>
      <c r="H48" s="11">
        <v>1</v>
      </c>
      <c r="I48" s="12">
        <v>2200000</v>
      </c>
      <c r="J48" s="21">
        <f t="shared" si="5"/>
        <v>2200000</v>
      </c>
      <c r="K48" s="53"/>
      <c r="L48" s="12"/>
      <c r="M48" s="12">
        <f t="shared" si="6"/>
        <v>2200000</v>
      </c>
      <c r="N48" s="61"/>
      <c r="O48" s="61"/>
    </row>
    <row r="49" spans="1:15" x14ac:dyDescent="0.25">
      <c r="A49" s="44"/>
      <c r="B49" s="74"/>
      <c r="C49" s="76"/>
      <c r="D49" s="76"/>
      <c r="E49" s="76"/>
      <c r="F49" s="9" t="s">
        <v>127</v>
      </c>
      <c r="G49" s="10" t="s">
        <v>0</v>
      </c>
      <c r="H49" s="11">
        <v>1</v>
      </c>
      <c r="I49" s="12">
        <v>500000</v>
      </c>
      <c r="J49" s="21">
        <f t="shared" si="5"/>
        <v>500000</v>
      </c>
      <c r="K49" s="53"/>
      <c r="L49" s="12"/>
      <c r="M49" s="12">
        <f t="shared" si="6"/>
        <v>500000</v>
      </c>
      <c r="N49" s="61"/>
      <c r="O49" s="61"/>
    </row>
    <row r="50" spans="1:15" x14ac:dyDescent="0.25">
      <c r="A50" s="44"/>
      <c r="B50" s="74"/>
      <c r="C50" s="76"/>
      <c r="D50" s="76"/>
      <c r="E50" s="76"/>
      <c r="F50" s="9" t="s">
        <v>128</v>
      </c>
      <c r="G50" s="10" t="s">
        <v>12</v>
      </c>
      <c r="H50" s="11">
        <v>1</v>
      </c>
      <c r="I50" s="12">
        <v>1500000</v>
      </c>
      <c r="J50" s="21">
        <f t="shared" si="5"/>
        <v>1500000</v>
      </c>
      <c r="K50" s="53"/>
      <c r="L50" s="12"/>
      <c r="M50" s="12">
        <f t="shared" si="6"/>
        <v>1500000</v>
      </c>
      <c r="N50" s="61"/>
      <c r="O50" s="61"/>
    </row>
    <row r="51" spans="1:15" ht="25.5" x14ac:dyDescent="0.25">
      <c r="A51" s="44"/>
      <c r="B51" s="74"/>
      <c r="C51" s="76"/>
      <c r="D51" s="76"/>
      <c r="E51" s="76"/>
      <c r="F51" s="9" t="s">
        <v>129</v>
      </c>
      <c r="G51" s="10" t="s">
        <v>206</v>
      </c>
      <c r="H51" s="11">
        <v>10</v>
      </c>
      <c r="I51" s="12">
        <v>140000</v>
      </c>
      <c r="J51" s="21">
        <f t="shared" si="5"/>
        <v>1400000</v>
      </c>
      <c r="K51" s="53"/>
      <c r="L51" s="12"/>
      <c r="M51" s="12">
        <f t="shared" si="6"/>
        <v>1400000</v>
      </c>
      <c r="N51" s="61"/>
      <c r="O51" s="61"/>
    </row>
    <row r="52" spans="1:15" x14ac:dyDescent="0.25">
      <c r="A52" s="44"/>
      <c r="B52" s="74"/>
      <c r="C52" s="76"/>
      <c r="D52" s="76"/>
      <c r="E52" s="76"/>
      <c r="F52" s="9" t="s">
        <v>130</v>
      </c>
      <c r="G52" s="10" t="s">
        <v>12</v>
      </c>
      <c r="H52" s="11">
        <v>1</v>
      </c>
      <c r="I52" s="12">
        <v>1500000</v>
      </c>
      <c r="J52" s="21">
        <f t="shared" si="5"/>
        <v>1500000</v>
      </c>
      <c r="K52" s="53"/>
      <c r="L52" s="12"/>
      <c r="M52" s="12">
        <f t="shared" si="6"/>
        <v>1500000</v>
      </c>
      <c r="N52" s="61"/>
      <c r="O52" s="61"/>
    </row>
    <row r="53" spans="1:15" ht="25.5" x14ac:dyDescent="0.25">
      <c r="A53" s="44"/>
      <c r="B53" s="74"/>
      <c r="C53" s="76"/>
      <c r="D53" s="76"/>
      <c r="E53" s="76"/>
      <c r="F53" s="9" t="s">
        <v>131</v>
      </c>
      <c r="G53" s="10" t="s">
        <v>206</v>
      </c>
      <c r="H53" s="11">
        <v>10</v>
      </c>
      <c r="I53" s="12">
        <v>140000</v>
      </c>
      <c r="J53" s="21">
        <f t="shared" si="5"/>
        <v>1400000</v>
      </c>
      <c r="K53" s="53"/>
      <c r="L53" s="12"/>
      <c r="M53" s="12">
        <f t="shared" si="6"/>
        <v>1400000</v>
      </c>
      <c r="N53" s="61"/>
      <c r="O53" s="61"/>
    </row>
    <row r="54" spans="1:15" x14ac:dyDescent="0.25">
      <c r="A54" s="44"/>
      <c r="B54" s="74"/>
      <c r="C54" s="76"/>
      <c r="D54" s="76"/>
      <c r="E54" s="76"/>
      <c r="F54" s="9" t="s">
        <v>132</v>
      </c>
      <c r="G54" s="10" t="s">
        <v>12</v>
      </c>
      <c r="H54" s="11">
        <v>1</v>
      </c>
      <c r="I54" s="12">
        <v>1500000</v>
      </c>
      <c r="J54" s="21">
        <f t="shared" si="5"/>
        <v>1500000</v>
      </c>
      <c r="K54" s="53"/>
      <c r="L54" s="12"/>
      <c r="M54" s="12">
        <f t="shared" si="6"/>
        <v>1500000</v>
      </c>
      <c r="N54" s="61"/>
      <c r="O54" s="61"/>
    </row>
    <row r="55" spans="1:15" ht="25.5" x14ac:dyDescent="0.25">
      <c r="A55" s="44"/>
      <c r="B55" s="74"/>
      <c r="C55" s="76"/>
      <c r="D55" s="76"/>
      <c r="E55" s="76"/>
      <c r="F55" s="9" t="s">
        <v>133</v>
      </c>
      <c r="G55" s="10" t="s">
        <v>206</v>
      </c>
      <c r="H55" s="11">
        <v>3</v>
      </c>
      <c r="I55" s="12">
        <v>140000</v>
      </c>
      <c r="J55" s="21">
        <f t="shared" si="5"/>
        <v>420000</v>
      </c>
      <c r="K55" s="53"/>
      <c r="L55" s="12"/>
      <c r="M55" s="12">
        <f t="shared" si="6"/>
        <v>420000</v>
      </c>
      <c r="N55" s="61"/>
      <c r="O55" s="61"/>
    </row>
    <row r="56" spans="1:15" x14ac:dyDescent="0.25">
      <c r="A56" s="44"/>
      <c r="B56" s="74"/>
      <c r="C56" s="76"/>
      <c r="D56" s="76"/>
      <c r="E56" s="76"/>
      <c r="F56" s="9" t="s">
        <v>134</v>
      </c>
      <c r="G56" s="10" t="s">
        <v>12</v>
      </c>
      <c r="H56" s="11">
        <v>1</v>
      </c>
      <c r="I56" s="12">
        <v>1500000</v>
      </c>
      <c r="J56" s="21">
        <f t="shared" si="5"/>
        <v>1500000</v>
      </c>
      <c r="K56" s="53"/>
      <c r="L56" s="12"/>
      <c r="M56" s="12">
        <f t="shared" si="6"/>
        <v>1500000</v>
      </c>
      <c r="N56" s="61"/>
      <c r="O56" s="61"/>
    </row>
    <row r="57" spans="1:15" ht="25.5" x14ac:dyDescent="0.25">
      <c r="A57" s="44"/>
      <c r="B57" s="74"/>
      <c r="C57" s="76"/>
      <c r="D57" s="76"/>
      <c r="E57" s="76"/>
      <c r="F57" s="9" t="s">
        <v>135</v>
      </c>
      <c r="G57" s="10" t="s">
        <v>206</v>
      </c>
      <c r="H57" s="11">
        <v>3</v>
      </c>
      <c r="I57" s="12">
        <v>140000</v>
      </c>
      <c r="J57" s="21">
        <f t="shared" si="5"/>
        <v>420000</v>
      </c>
      <c r="K57" s="53"/>
      <c r="L57" s="12"/>
      <c r="M57" s="12">
        <f t="shared" si="6"/>
        <v>420000</v>
      </c>
      <c r="N57" s="61"/>
      <c r="O57" s="61"/>
    </row>
    <row r="58" spans="1:15" x14ac:dyDescent="0.25">
      <c r="A58" s="44"/>
      <c r="B58" s="74"/>
      <c r="C58" s="76"/>
      <c r="D58" s="76"/>
      <c r="E58" s="76"/>
      <c r="F58" s="9" t="s">
        <v>136</v>
      </c>
      <c r="G58" s="10" t="s">
        <v>12</v>
      </c>
      <c r="H58" s="11">
        <v>1</v>
      </c>
      <c r="I58" s="12">
        <v>1500000</v>
      </c>
      <c r="J58" s="21">
        <f t="shared" si="5"/>
        <v>1500000</v>
      </c>
      <c r="K58" s="53"/>
      <c r="L58" s="12"/>
      <c r="M58" s="12">
        <f t="shared" si="6"/>
        <v>1500000</v>
      </c>
      <c r="N58" s="61"/>
      <c r="O58" s="61"/>
    </row>
    <row r="59" spans="1:15" ht="25.5" x14ac:dyDescent="0.25">
      <c r="A59" s="44"/>
      <c r="B59" s="74"/>
      <c r="C59" s="76"/>
      <c r="D59" s="76"/>
      <c r="E59" s="76"/>
      <c r="F59" s="9" t="s">
        <v>137</v>
      </c>
      <c r="G59" s="10" t="s">
        <v>206</v>
      </c>
      <c r="H59" s="11">
        <v>3</v>
      </c>
      <c r="I59" s="12">
        <v>140000</v>
      </c>
      <c r="J59" s="21">
        <f t="shared" si="5"/>
        <v>420000</v>
      </c>
      <c r="K59" s="53"/>
      <c r="L59" s="12"/>
      <c r="M59" s="12">
        <f t="shared" si="6"/>
        <v>420000</v>
      </c>
      <c r="N59" s="61"/>
      <c r="O59" s="61"/>
    </row>
    <row r="60" spans="1:15" ht="64.5" customHeight="1" x14ac:dyDescent="0.25">
      <c r="A60" s="44"/>
      <c r="B60" s="25" t="s">
        <v>103</v>
      </c>
      <c r="C60" s="73" t="s">
        <v>218</v>
      </c>
      <c r="D60" s="73"/>
      <c r="E60" s="73"/>
      <c r="F60" s="20" t="s">
        <v>62</v>
      </c>
      <c r="G60" s="20" t="s">
        <v>0</v>
      </c>
      <c r="H60" s="11">
        <v>1</v>
      </c>
      <c r="I60" s="21">
        <v>100000</v>
      </c>
      <c r="J60" s="21">
        <f t="shared" si="5"/>
        <v>100000</v>
      </c>
      <c r="K60" s="53"/>
      <c r="L60" s="12"/>
      <c r="M60" s="12">
        <f t="shared" si="6"/>
        <v>100000</v>
      </c>
      <c r="N60" s="62"/>
      <c r="O60" s="62"/>
    </row>
    <row r="61" spans="1:15" ht="118.5" customHeight="1" x14ac:dyDescent="0.25">
      <c r="A61" s="44"/>
      <c r="B61" s="9" t="s">
        <v>84</v>
      </c>
      <c r="C61" s="76" t="s">
        <v>36</v>
      </c>
      <c r="D61" s="76"/>
      <c r="E61" s="76"/>
      <c r="F61" s="20" t="s">
        <v>102</v>
      </c>
      <c r="G61" s="20" t="s">
        <v>1</v>
      </c>
      <c r="H61" s="11">
        <v>1</v>
      </c>
      <c r="I61" s="21">
        <v>2266000</v>
      </c>
      <c r="J61" s="21">
        <f t="shared" si="5"/>
        <v>2266000</v>
      </c>
      <c r="K61" s="53">
        <f>SUM(J61:J79)</f>
        <v>33252000</v>
      </c>
      <c r="L61" s="12"/>
      <c r="M61" s="12">
        <f t="shared" si="6"/>
        <v>2266000</v>
      </c>
      <c r="N61" s="60"/>
      <c r="O61" s="60">
        <f>+K61</f>
        <v>33252000</v>
      </c>
    </row>
    <row r="62" spans="1:15" ht="122.25" customHeight="1" x14ac:dyDescent="0.25">
      <c r="A62" s="44"/>
      <c r="B62" s="9" t="s">
        <v>85</v>
      </c>
      <c r="C62" s="76" t="s">
        <v>37</v>
      </c>
      <c r="D62" s="76"/>
      <c r="E62" s="76"/>
      <c r="F62" s="20" t="s">
        <v>62</v>
      </c>
      <c r="G62" s="20" t="s">
        <v>0</v>
      </c>
      <c r="H62" s="11">
        <v>1</v>
      </c>
      <c r="I62" s="21">
        <v>100000</v>
      </c>
      <c r="J62" s="21">
        <f t="shared" si="5"/>
        <v>100000</v>
      </c>
      <c r="K62" s="53"/>
      <c r="L62" s="12"/>
      <c r="M62" s="12">
        <f t="shared" si="6"/>
        <v>100000</v>
      </c>
      <c r="N62" s="61"/>
      <c r="O62" s="61"/>
    </row>
    <row r="63" spans="1:15" x14ac:dyDescent="0.25">
      <c r="A63" s="44"/>
      <c r="B63" s="74" t="s">
        <v>86</v>
      </c>
      <c r="C63" s="76" t="s">
        <v>57</v>
      </c>
      <c r="D63" s="76"/>
      <c r="E63" s="76"/>
      <c r="F63" s="9" t="s">
        <v>122</v>
      </c>
      <c r="G63" s="10" t="s">
        <v>1</v>
      </c>
      <c r="H63" s="11">
        <v>1</v>
      </c>
      <c r="I63" s="12">
        <v>2266000</v>
      </c>
      <c r="J63" s="21">
        <f t="shared" si="5"/>
        <v>2266000</v>
      </c>
      <c r="K63" s="53"/>
      <c r="L63" s="12"/>
      <c r="M63" s="12">
        <f t="shared" si="6"/>
        <v>2266000</v>
      </c>
      <c r="N63" s="61"/>
      <c r="O63" s="61"/>
    </row>
    <row r="64" spans="1:15" x14ac:dyDescent="0.25">
      <c r="A64" s="44"/>
      <c r="B64" s="74"/>
      <c r="C64" s="76"/>
      <c r="D64" s="76"/>
      <c r="E64" s="76"/>
      <c r="F64" s="9" t="s">
        <v>123</v>
      </c>
      <c r="G64" s="10" t="s">
        <v>0</v>
      </c>
      <c r="H64" s="11">
        <v>1</v>
      </c>
      <c r="I64" s="12">
        <v>1000000</v>
      </c>
      <c r="J64" s="21">
        <f t="shared" si="5"/>
        <v>1000000</v>
      </c>
      <c r="K64" s="53"/>
      <c r="L64" s="12"/>
      <c r="M64" s="12">
        <f t="shared" si="6"/>
        <v>1000000</v>
      </c>
      <c r="N64" s="61"/>
      <c r="O64" s="61"/>
    </row>
    <row r="65" spans="1:15" x14ac:dyDescent="0.25">
      <c r="A65" s="44"/>
      <c r="B65" s="74"/>
      <c r="C65" s="76"/>
      <c r="D65" s="76"/>
      <c r="E65" s="76"/>
      <c r="F65" s="9" t="s">
        <v>124</v>
      </c>
      <c r="G65" s="10" t="s">
        <v>0</v>
      </c>
      <c r="H65" s="11">
        <v>1</v>
      </c>
      <c r="I65" s="12">
        <v>1000000</v>
      </c>
      <c r="J65" s="21">
        <f t="shared" si="5"/>
        <v>1000000</v>
      </c>
      <c r="K65" s="53"/>
      <c r="L65" s="12"/>
      <c r="M65" s="12">
        <f t="shared" si="6"/>
        <v>1000000</v>
      </c>
      <c r="N65" s="61"/>
      <c r="O65" s="61"/>
    </row>
    <row r="66" spans="1:15" x14ac:dyDescent="0.25">
      <c r="A66" s="44"/>
      <c r="B66" s="74"/>
      <c r="C66" s="76"/>
      <c r="D66" s="76"/>
      <c r="E66" s="76"/>
      <c r="F66" s="9" t="s">
        <v>125</v>
      </c>
      <c r="G66" s="10" t="s">
        <v>0</v>
      </c>
      <c r="H66" s="11">
        <v>1</v>
      </c>
      <c r="I66" s="12">
        <v>14500000</v>
      </c>
      <c r="J66" s="21">
        <f t="shared" si="5"/>
        <v>14500000</v>
      </c>
      <c r="K66" s="53"/>
      <c r="L66" s="12"/>
      <c r="M66" s="12">
        <f t="shared" si="6"/>
        <v>14500000</v>
      </c>
      <c r="N66" s="61"/>
      <c r="O66" s="61"/>
    </row>
    <row r="67" spans="1:15" x14ac:dyDescent="0.25">
      <c r="A67" s="44"/>
      <c r="B67" s="74"/>
      <c r="C67" s="76"/>
      <c r="D67" s="76"/>
      <c r="E67" s="76"/>
      <c r="F67" s="9" t="s">
        <v>126</v>
      </c>
      <c r="G67" s="10" t="s">
        <v>0</v>
      </c>
      <c r="H67" s="11">
        <v>1</v>
      </c>
      <c r="I67" s="12">
        <v>2200000</v>
      </c>
      <c r="J67" s="21">
        <f t="shared" si="5"/>
        <v>2200000</v>
      </c>
      <c r="K67" s="53"/>
      <c r="L67" s="12"/>
      <c r="M67" s="12">
        <f t="shared" si="6"/>
        <v>2200000</v>
      </c>
      <c r="N67" s="61"/>
      <c r="O67" s="61"/>
    </row>
    <row r="68" spans="1:15" x14ac:dyDescent="0.25">
      <c r="A68" s="44"/>
      <c r="B68" s="74"/>
      <c r="C68" s="76"/>
      <c r="D68" s="76"/>
      <c r="E68" s="76"/>
      <c r="F68" s="9" t="s">
        <v>127</v>
      </c>
      <c r="G68" s="10" t="s">
        <v>0</v>
      </c>
      <c r="H68" s="11">
        <v>1</v>
      </c>
      <c r="I68" s="12">
        <v>500000</v>
      </c>
      <c r="J68" s="21">
        <f t="shared" si="5"/>
        <v>500000</v>
      </c>
      <c r="K68" s="53"/>
      <c r="L68" s="12"/>
      <c r="M68" s="12">
        <f t="shared" si="6"/>
        <v>500000</v>
      </c>
      <c r="N68" s="61"/>
      <c r="O68" s="61"/>
    </row>
    <row r="69" spans="1:15" x14ac:dyDescent="0.25">
      <c r="A69" s="44"/>
      <c r="B69" s="74"/>
      <c r="C69" s="76"/>
      <c r="D69" s="76"/>
      <c r="E69" s="76"/>
      <c r="F69" s="9" t="s">
        <v>128</v>
      </c>
      <c r="G69" s="10" t="s">
        <v>12</v>
      </c>
      <c r="H69" s="11">
        <v>1</v>
      </c>
      <c r="I69" s="12">
        <v>1500000</v>
      </c>
      <c r="J69" s="21">
        <f t="shared" si="5"/>
        <v>1500000</v>
      </c>
      <c r="K69" s="53"/>
      <c r="L69" s="12"/>
      <c r="M69" s="12">
        <f t="shared" si="6"/>
        <v>1500000</v>
      </c>
      <c r="N69" s="61"/>
      <c r="O69" s="61"/>
    </row>
    <row r="70" spans="1:15" ht="25.5" x14ac:dyDescent="0.25">
      <c r="A70" s="44"/>
      <c r="B70" s="74"/>
      <c r="C70" s="76"/>
      <c r="D70" s="76"/>
      <c r="E70" s="76"/>
      <c r="F70" s="9" t="s">
        <v>129</v>
      </c>
      <c r="G70" s="10" t="s">
        <v>206</v>
      </c>
      <c r="H70" s="11">
        <v>4</v>
      </c>
      <c r="I70" s="12">
        <v>140000</v>
      </c>
      <c r="J70" s="21">
        <f t="shared" si="5"/>
        <v>560000</v>
      </c>
      <c r="K70" s="53"/>
      <c r="L70" s="12"/>
      <c r="M70" s="12">
        <f t="shared" si="6"/>
        <v>560000</v>
      </c>
      <c r="N70" s="61"/>
      <c r="O70" s="61"/>
    </row>
    <row r="71" spans="1:15" x14ac:dyDescent="0.25">
      <c r="A71" s="44"/>
      <c r="B71" s="74"/>
      <c r="C71" s="76"/>
      <c r="D71" s="76"/>
      <c r="E71" s="76"/>
      <c r="F71" s="9" t="s">
        <v>130</v>
      </c>
      <c r="G71" s="10" t="s">
        <v>12</v>
      </c>
      <c r="H71" s="11">
        <v>1</v>
      </c>
      <c r="I71" s="12">
        <v>1500000</v>
      </c>
      <c r="J71" s="21">
        <f t="shared" si="5"/>
        <v>1500000</v>
      </c>
      <c r="K71" s="53"/>
      <c r="L71" s="12"/>
      <c r="M71" s="12">
        <f t="shared" si="6"/>
        <v>1500000</v>
      </c>
      <c r="N71" s="61"/>
      <c r="O71" s="61"/>
    </row>
    <row r="72" spans="1:15" ht="25.5" x14ac:dyDescent="0.25">
      <c r="A72" s="44"/>
      <c r="B72" s="74"/>
      <c r="C72" s="76"/>
      <c r="D72" s="76"/>
      <c r="E72" s="76"/>
      <c r="F72" s="9" t="s">
        <v>131</v>
      </c>
      <c r="G72" s="10" t="s">
        <v>206</v>
      </c>
      <c r="H72" s="11">
        <v>4</v>
      </c>
      <c r="I72" s="12">
        <v>140000</v>
      </c>
      <c r="J72" s="21">
        <f t="shared" si="5"/>
        <v>560000</v>
      </c>
      <c r="K72" s="53"/>
      <c r="L72" s="12"/>
      <c r="M72" s="12">
        <f t="shared" si="6"/>
        <v>560000</v>
      </c>
      <c r="N72" s="61"/>
      <c r="O72" s="61"/>
    </row>
    <row r="73" spans="1:15" x14ac:dyDescent="0.25">
      <c r="A73" s="44"/>
      <c r="B73" s="74"/>
      <c r="C73" s="76"/>
      <c r="D73" s="76"/>
      <c r="E73" s="76"/>
      <c r="F73" s="9" t="s">
        <v>132</v>
      </c>
      <c r="G73" s="10" t="s">
        <v>12</v>
      </c>
      <c r="H73" s="11">
        <v>1</v>
      </c>
      <c r="I73" s="12">
        <v>1500000</v>
      </c>
      <c r="J73" s="21">
        <f t="shared" si="5"/>
        <v>1500000</v>
      </c>
      <c r="K73" s="53"/>
      <c r="L73" s="12"/>
      <c r="M73" s="12">
        <f t="shared" si="6"/>
        <v>1500000</v>
      </c>
      <c r="N73" s="61"/>
      <c r="O73" s="61"/>
    </row>
    <row r="74" spans="1:15" ht="25.5" x14ac:dyDescent="0.25">
      <c r="A74" s="44"/>
      <c r="B74" s="74"/>
      <c r="C74" s="76"/>
      <c r="D74" s="76"/>
      <c r="E74" s="76"/>
      <c r="F74" s="9" t="s">
        <v>133</v>
      </c>
      <c r="G74" s="10" t="s">
        <v>206</v>
      </c>
      <c r="H74" s="11">
        <v>2</v>
      </c>
      <c r="I74" s="12">
        <v>140000</v>
      </c>
      <c r="J74" s="21">
        <f t="shared" si="5"/>
        <v>280000</v>
      </c>
      <c r="K74" s="53"/>
      <c r="L74" s="12"/>
      <c r="M74" s="12">
        <f t="shared" ref="M74:M137" si="7">+J74</f>
        <v>280000</v>
      </c>
      <c r="N74" s="61"/>
      <c r="O74" s="61"/>
    </row>
    <row r="75" spans="1:15" x14ac:dyDescent="0.25">
      <c r="A75" s="44"/>
      <c r="B75" s="74"/>
      <c r="C75" s="76"/>
      <c r="D75" s="76"/>
      <c r="E75" s="76"/>
      <c r="F75" s="9" t="s">
        <v>134</v>
      </c>
      <c r="G75" s="10" t="s">
        <v>12</v>
      </c>
      <c r="H75" s="11">
        <v>1</v>
      </c>
      <c r="I75" s="12">
        <v>1500000</v>
      </c>
      <c r="J75" s="21">
        <f t="shared" si="5"/>
        <v>1500000</v>
      </c>
      <c r="K75" s="53"/>
      <c r="L75" s="12"/>
      <c r="M75" s="12">
        <f t="shared" si="7"/>
        <v>1500000</v>
      </c>
      <c r="N75" s="61"/>
      <c r="O75" s="61"/>
    </row>
    <row r="76" spans="1:15" ht="25.5" x14ac:dyDescent="0.25">
      <c r="A76" s="44"/>
      <c r="B76" s="74"/>
      <c r="C76" s="76"/>
      <c r="D76" s="76"/>
      <c r="E76" s="76"/>
      <c r="F76" s="9" t="s">
        <v>135</v>
      </c>
      <c r="G76" s="10" t="s">
        <v>206</v>
      </c>
      <c r="H76" s="11">
        <v>2</v>
      </c>
      <c r="I76" s="12">
        <v>140000</v>
      </c>
      <c r="J76" s="21">
        <f t="shared" si="5"/>
        <v>280000</v>
      </c>
      <c r="K76" s="53"/>
      <c r="L76" s="12"/>
      <c r="M76" s="12">
        <f t="shared" si="7"/>
        <v>280000</v>
      </c>
      <c r="N76" s="61"/>
      <c r="O76" s="61"/>
    </row>
    <row r="77" spans="1:15" x14ac:dyDescent="0.25">
      <c r="A77" s="44"/>
      <c r="B77" s="74"/>
      <c r="C77" s="76"/>
      <c r="D77" s="76"/>
      <c r="E77" s="76"/>
      <c r="F77" s="9" t="s">
        <v>136</v>
      </c>
      <c r="G77" s="10" t="s">
        <v>12</v>
      </c>
      <c r="H77" s="11">
        <v>1</v>
      </c>
      <c r="I77" s="12">
        <v>1500000</v>
      </c>
      <c r="J77" s="21">
        <f t="shared" si="5"/>
        <v>1500000</v>
      </c>
      <c r="K77" s="53"/>
      <c r="L77" s="12"/>
      <c r="M77" s="12">
        <f t="shared" si="7"/>
        <v>1500000</v>
      </c>
      <c r="N77" s="61"/>
      <c r="O77" s="61"/>
    </row>
    <row r="78" spans="1:15" ht="25.5" x14ac:dyDescent="0.25">
      <c r="A78" s="44"/>
      <c r="B78" s="74"/>
      <c r="C78" s="76"/>
      <c r="D78" s="76"/>
      <c r="E78" s="76"/>
      <c r="F78" s="9" t="s">
        <v>137</v>
      </c>
      <c r="G78" s="10" t="s">
        <v>206</v>
      </c>
      <c r="H78" s="11">
        <v>1</v>
      </c>
      <c r="I78" s="12">
        <v>140000</v>
      </c>
      <c r="J78" s="21">
        <f t="shared" si="5"/>
        <v>140000</v>
      </c>
      <c r="K78" s="53"/>
      <c r="L78" s="12"/>
      <c r="M78" s="12">
        <f t="shared" si="7"/>
        <v>140000</v>
      </c>
      <c r="N78" s="61"/>
      <c r="O78" s="61"/>
    </row>
    <row r="79" spans="1:15" ht="78" customHeight="1" x14ac:dyDescent="0.25">
      <c r="A79" s="44"/>
      <c r="B79" s="25" t="s">
        <v>104</v>
      </c>
      <c r="C79" s="73" t="s">
        <v>218</v>
      </c>
      <c r="D79" s="73"/>
      <c r="E79" s="73"/>
      <c r="F79" s="20" t="s">
        <v>62</v>
      </c>
      <c r="G79" s="20" t="s">
        <v>0</v>
      </c>
      <c r="H79" s="11">
        <v>1</v>
      </c>
      <c r="I79" s="21">
        <v>100000</v>
      </c>
      <c r="J79" s="21">
        <f t="shared" si="5"/>
        <v>100000</v>
      </c>
      <c r="K79" s="53"/>
      <c r="L79" s="12"/>
      <c r="M79" s="12">
        <f t="shared" si="7"/>
        <v>100000</v>
      </c>
      <c r="N79" s="62"/>
      <c r="O79" s="62"/>
    </row>
    <row r="80" spans="1:15" ht="66.75" customHeight="1" x14ac:dyDescent="0.25">
      <c r="A80" s="44"/>
      <c r="B80" s="24" t="s">
        <v>185</v>
      </c>
      <c r="C80" s="76" t="s">
        <v>36</v>
      </c>
      <c r="D80" s="76"/>
      <c r="E80" s="76"/>
      <c r="F80" s="20" t="s">
        <v>102</v>
      </c>
      <c r="G80" s="20" t="s">
        <v>1</v>
      </c>
      <c r="H80" s="11">
        <v>1</v>
      </c>
      <c r="I80" s="21">
        <v>2266000</v>
      </c>
      <c r="J80" s="21">
        <f t="shared" si="5"/>
        <v>2266000</v>
      </c>
      <c r="K80" s="53">
        <f>SUM(J80:J98)</f>
        <v>38812000</v>
      </c>
      <c r="L80" s="12"/>
      <c r="M80" s="12">
        <f t="shared" si="7"/>
        <v>2266000</v>
      </c>
      <c r="N80" s="60"/>
      <c r="O80" s="60">
        <f>+K80</f>
        <v>38812000</v>
      </c>
    </row>
    <row r="81" spans="1:15" ht="99.75" customHeight="1" x14ac:dyDescent="0.25">
      <c r="A81" s="44"/>
      <c r="B81" s="24" t="s">
        <v>186</v>
      </c>
      <c r="C81" s="76" t="s">
        <v>37</v>
      </c>
      <c r="D81" s="76"/>
      <c r="E81" s="76"/>
      <c r="F81" s="20" t="s">
        <v>62</v>
      </c>
      <c r="G81" s="20" t="s">
        <v>0</v>
      </c>
      <c r="H81" s="11">
        <v>1</v>
      </c>
      <c r="I81" s="21">
        <v>100000</v>
      </c>
      <c r="J81" s="21">
        <f t="shared" si="5"/>
        <v>100000</v>
      </c>
      <c r="K81" s="53"/>
      <c r="L81" s="12"/>
      <c r="M81" s="12">
        <f t="shared" si="7"/>
        <v>100000</v>
      </c>
      <c r="N81" s="61"/>
      <c r="O81" s="61"/>
    </row>
    <row r="82" spans="1:15" x14ac:dyDescent="0.25">
      <c r="A82" s="44"/>
      <c r="B82" s="74" t="s">
        <v>187</v>
      </c>
      <c r="C82" s="76" t="s">
        <v>58</v>
      </c>
      <c r="D82" s="76"/>
      <c r="E82" s="76"/>
      <c r="F82" s="9" t="s">
        <v>122</v>
      </c>
      <c r="G82" s="10" t="s">
        <v>1</v>
      </c>
      <c r="H82" s="11">
        <v>1</v>
      </c>
      <c r="I82" s="12">
        <v>2266000</v>
      </c>
      <c r="J82" s="21">
        <f t="shared" si="5"/>
        <v>2266000</v>
      </c>
      <c r="K82" s="53"/>
      <c r="L82" s="12"/>
      <c r="M82" s="12">
        <f t="shared" si="7"/>
        <v>2266000</v>
      </c>
      <c r="N82" s="61"/>
      <c r="O82" s="61"/>
    </row>
    <row r="83" spans="1:15" x14ac:dyDescent="0.25">
      <c r="A83" s="44"/>
      <c r="B83" s="74"/>
      <c r="C83" s="76"/>
      <c r="D83" s="76"/>
      <c r="E83" s="76"/>
      <c r="F83" s="9" t="s">
        <v>123</v>
      </c>
      <c r="G83" s="10" t="s">
        <v>0</v>
      </c>
      <c r="H83" s="11">
        <v>1</v>
      </c>
      <c r="I83" s="12">
        <v>1500000</v>
      </c>
      <c r="J83" s="21">
        <f t="shared" si="5"/>
        <v>1500000</v>
      </c>
      <c r="K83" s="53"/>
      <c r="L83" s="12"/>
      <c r="M83" s="12">
        <f t="shared" si="7"/>
        <v>1500000</v>
      </c>
      <c r="N83" s="61"/>
      <c r="O83" s="61"/>
    </row>
    <row r="84" spans="1:15" x14ac:dyDescent="0.25">
      <c r="A84" s="44"/>
      <c r="B84" s="74"/>
      <c r="C84" s="76"/>
      <c r="D84" s="76"/>
      <c r="E84" s="76"/>
      <c r="F84" s="9" t="s">
        <v>124</v>
      </c>
      <c r="G84" s="10" t="s">
        <v>0</v>
      </c>
      <c r="H84" s="11">
        <v>1</v>
      </c>
      <c r="I84" s="12">
        <v>1500000</v>
      </c>
      <c r="J84" s="21">
        <f t="shared" si="5"/>
        <v>1500000</v>
      </c>
      <c r="K84" s="53"/>
      <c r="L84" s="12"/>
      <c r="M84" s="12">
        <f t="shared" si="7"/>
        <v>1500000</v>
      </c>
      <c r="N84" s="61"/>
      <c r="O84" s="61"/>
    </row>
    <row r="85" spans="1:15" x14ac:dyDescent="0.25">
      <c r="A85" s="44"/>
      <c r="B85" s="74"/>
      <c r="C85" s="76"/>
      <c r="D85" s="76"/>
      <c r="E85" s="76"/>
      <c r="F85" s="9" t="s">
        <v>125</v>
      </c>
      <c r="G85" s="10" t="s">
        <v>0</v>
      </c>
      <c r="H85" s="11">
        <v>1</v>
      </c>
      <c r="I85" s="12">
        <v>15000000</v>
      </c>
      <c r="J85" s="21">
        <f t="shared" si="5"/>
        <v>15000000</v>
      </c>
      <c r="K85" s="53"/>
      <c r="L85" s="12"/>
      <c r="M85" s="12">
        <f t="shared" si="7"/>
        <v>15000000</v>
      </c>
      <c r="N85" s="61"/>
      <c r="O85" s="61"/>
    </row>
    <row r="86" spans="1:15" x14ac:dyDescent="0.25">
      <c r="A86" s="44"/>
      <c r="B86" s="74"/>
      <c r="C86" s="76"/>
      <c r="D86" s="76"/>
      <c r="E86" s="76"/>
      <c r="F86" s="9" t="s">
        <v>126</v>
      </c>
      <c r="G86" s="10" t="s">
        <v>0</v>
      </c>
      <c r="H86" s="11">
        <v>1</v>
      </c>
      <c r="I86" s="12">
        <v>2200000</v>
      </c>
      <c r="J86" s="21">
        <f t="shared" si="5"/>
        <v>2200000</v>
      </c>
      <c r="K86" s="53"/>
      <c r="L86" s="12"/>
      <c r="M86" s="12">
        <f t="shared" si="7"/>
        <v>2200000</v>
      </c>
      <c r="N86" s="61"/>
      <c r="O86" s="61"/>
    </row>
    <row r="87" spans="1:15" x14ac:dyDescent="0.25">
      <c r="A87" s="44"/>
      <c r="B87" s="74"/>
      <c r="C87" s="76"/>
      <c r="D87" s="76"/>
      <c r="E87" s="76"/>
      <c r="F87" s="9" t="s">
        <v>127</v>
      </c>
      <c r="G87" s="10" t="s">
        <v>0</v>
      </c>
      <c r="H87" s="11">
        <v>1</v>
      </c>
      <c r="I87" s="12">
        <v>500000</v>
      </c>
      <c r="J87" s="21">
        <f t="shared" si="5"/>
        <v>500000</v>
      </c>
      <c r="K87" s="53"/>
      <c r="L87" s="12"/>
      <c r="M87" s="12">
        <f t="shared" si="7"/>
        <v>500000</v>
      </c>
      <c r="N87" s="61"/>
      <c r="O87" s="61"/>
    </row>
    <row r="88" spans="1:15" x14ac:dyDescent="0.25">
      <c r="A88" s="44"/>
      <c r="B88" s="74"/>
      <c r="C88" s="76"/>
      <c r="D88" s="76"/>
      <c r="E88" s="76"/>
      <c r="F88" s="9" t="s">
        <v>128</v>
      </c>
      <c r="G88" s="10" t="s">
        <v>12</v>
      </c>
      <c r="H88" s="11">
        <v>1</v>
      </c>
      <c r="I88" s="12">
        <v>1500000</v>
      </c>
      <c r="J88" s="21">
        <f t="shared" si="5"/>
        <v>1500000</v>
      </c>
      <c r="K88" s="53"/>
      <c r="L88" s="12"/>
      <c r="M88" s="12">
        <f t="shared" si="7"/>
        <v>1500000</v>
      </c>
      <c r="N88" s="61"/>
      <c r="O88" s="61"/>
    </row>
    <row r="89" spans="1:15" ht="25.5" x14ac:dyDescent="0.25">
      <c r="A89" s="44"/>
      <c r="B89" s="74"/>
      <c r="C89" s="76"/>
      <c r="D89" s="76"/>
      <c r="E89" s="76"/>
      <c r="F89" s="9" t="s">
        <v>129</v>
      </c>
      <c r="G89" s="10" t="s">
        <v>206</v>
      </c>
      <c r="H89" s="11">
        <v>15</v>
      </c>
      <c r="I89" s="12">
        <v>140000</v>
      </c>
      <c r="J89" s="21">
        <f t="shared" si="5"/>
        <v>2100000</v>
      </c>
      <c r="K89" s="53"/>
      <c r="L89" s="12"/>
      <c r="M89" s="12">
        <f t="shared" si="7"/>
        <v>2100000</v>
      </c>
      <c r="N89" s="61"/>
      <c r="O89" s="61"/>
    </row>
    <row r="90" spans="1:15" x14ac:dyDescent="0.25">
      <c r="A90" s="44"/>
      <c r="B90" s="74"/>
      <c r="C90" s="76"/>
      <c r="D90" s="76"/>
      <c r="E90" s="76"/>
      <c r="F90" s="9" t="s">
        <v>130</v>
      </c>
      <c r="G90" s="10" t="s">
        <v>12</v>
      </c>
      <c r="H90" s="11">
        <v>1</v>
      </c>
      <c r="I90" s="12">
        <v>1500000</v>
      </c>
      <c r="J90" s="21">
        <f t="shared" si="5"/>
        <v>1500000</v>
      </c>
      <c r="K90" s="53"/>
      <c r="L90" s="12"/>
      <c r="M90" s="12">
        <f t="shared" si="7"/>
        <v>1500000</v>
      </c>
      <c r="N90" s="61"/>
      <c r="O90" s="61"/>
    </row>
    <row r="91" spans="1:15" ht="25.5" x14ac:dyDescent="0.25">
      <c r="A91" s="44"/>
      <c r="B91" s="74"/>
      <c r="C91" s="76"/>
      <c r="D91" s="76"/>
      <c r="E91" s="76"/>
      <c r="F91" s="9" t="s">
        <v>131</v>
      </c>
      <c r="G91" s="10" t="s">
        <v>206</v>
      </c>
      <c r="H91" s="11">
        <v>15</v>
      </c>
      <c r="I91" s="12">
        <v>140000</v>
      </c>
      <c r="J91" s="21">
        <f t="shared" si="5"/>
        <v>2100000</v>
      </c>
      <c r="K91" s="53"/>
      <c r="L91" s="12"/>
      <c r="M91" s="12">
        <f t="shared" si="7"/>
        <v>2100000</v>
      </c>
      <c r="N91" s="61"/>
      <c r="O91" s="61"/>
    </row>
    <row r="92" spans="1:15" x14ac:dyDescent="0.25">
      <c r="A92" s="44"/>
      <c r="B92" s="74"/>
      <c r="C92" s="76"/>
      <c r="D92" s="76"/>
      <c r="E92" s="76"/>
      <c r="F92" s="9" t="s">
        <v>132</v>
      </c>
      <c r="G92" s="10" t="s">
        <v>12</v>
      </c>
      <c r="H92" s="11">
        <v>1</v>
      </c>
      <c r="I92" s="12">
        <v>1500000</v>
      </c>
      <c r="J92" s="21">
        <f t="shared" si="5"/>
        <v>1500000</v>
      </c>
      <c r="K92" s="53"/>
      <c r="L92" s="12"/>
      <c r="M92" s="12">
        <f t="shared" si="7"/>
        <v>1500000</v>
      </c>
      <c r="N92" s="61"/>
      <c r="O92" s="61"/>
    </row>
    <row r="93" spans="1:15" ht="25.5" x14ac:dyDescent="0.25">
      <c r="A93" s="44"/>
      <c r="B93" s="74"/>
      <c r="C93" s="76"/>
      <c r="D93" s="76"/>
      <c r="E93" s="76"/>
      <c r="F93" s="9" t="s">
        <v>133</v>
      </c>
      <c r="G93" s="10" t="s">
        <v>206</v>
      </c>
      <c r="H93" s="11">
        <v>4</v>
      </c>
      <c r="I93" s="12">
        <v>140000</v>
      </c>
      <c r="J93" s="21">
        <f t="shared" si="5"/>
        <v>560000</v>
      </c>
      <c r="K93" s="53"/>
      <c r="L93" s="12"/>
      <c r="M93" s="12">
        <f t="shared" si="7"/>
        <v>560000</v>
      </c>
      <c r="N93" s="61"/>
      <c r="O93" s="61"/>
    </row>
    <row r="94" spans="1:15" x14ac:dyDescent="0.25">
      <c r="A94" s="44"/>
      <c r="B94" s="74"/>
      <c r="C94" s="76"/>
      <c r="D94" s="76"/>
      <c r="E94" s="76"/>
      <c r="F94" s="9" t="s">
        <v>134</v>
      </c>
      <c r="G94" s="10" t="s">
        <v>12</v>
      </c>
      <c r="H94" s="11">
        <v>1</v>
      </c>
      <c r="I94" s="12">
        <v>1500000</v>
      </c>
      <c r="J94" s="21">
        <f t="shared" si="5"/>
        <v>1500000</v>
      </c>
      <c r="K94" s="53"/>
      <c r="L94" s="12"/>
      <c r="M94" s="12">
        <f t="shared" si="7"/>
        <v>1500000</v>
      </c>
      <c r="N94" s="61"/>
      <c r="O94" s="61"/>
    </row>
    <row r="95" spans="1:15" ht="25.5" x14ac:dyDescent="0.25">
      <c r="A95" s="44"/>
      <c r="B95" s="74"/>
      <c r="C95" s="76"/>
      <c r="D95" s="76"/>
      <c r="E95" s="76"/>
      <c r="F95" s="9" t="s">
        <v>135</v>
      </c>
      <c r="G95" s="10" t="s">
        <v>206</v>
      </c>
      <c r="H95" s="11">
        <v>4</v>
      </c>
      <c r="I95" s="12">
        <v>140000</v>
      </c>
      <c r="J95" s="21">
        <f t="shared" si="5"/>
        <v>560000</v>
      </c>
      <c r="K95" s="53"/>
      <c r="L95" s="12"/>
      <c r="M95" s="12">
        <f t="shared" si="7"/>
        <v>560000</v>
      </c>
      <c r="N95" s="61"/>
      <c r="O95" s="61"/>
    </row>
    <row r="96" spans="1:15" x14ac:dyDescent="0.25">
      <c r="A96" s="44"/>
      <c r="B96" s="74"/>
      <c r="C96" s="76"/>
      <c r="D96" s="76"/>
      <c r="E96" s="76"/>
      <c r="F96" s="9" t="s">
        <v>136</v>
      </c>
      <c r="G96" s="10" t="s">
        <v>12</v>
      </c>
      <c r="H96" s="11">
        <v>1</v>
      </c>
      <c r="I96" s="12">
        <v>1500000</v>
      </c>
      <c r="J96" s="21">
        <f t="shared" si="5"/>
        <v>1500000</v>
      </c>
      <c r="K96" s="53"/>
      <c r="L96" s="12"/>
      <c r="M96" s="12">
        <f t="shared" si="7"/>
        <v>1500000</v>
      </c>
      <c r="N96" s="61"/>
      <c r="O96" s="61"/>
    </row>
    <row r="97" spans="1:15" ht="25.5" x14ac:dyDescent="0.25">
      <c r="A97" s="44"/>
      <c r="B97" s="74"/>
      <c r="C97" s="76"/>
      <c r="D97" s="76"/>
      <c r="E97" s="76"/>
      <c r="F97" s="9" t="s">
        <v>137</v>
      </c>
      <c r="G97" s="10" t="s">
        <v>206</v>
      </c>
      <c r="H97" s="11">
        <v>4</v>
      </c>
      <c r="I97" s="12">
        <v>140000</v>
      </c>
      <c r="J97" s="21">
        <f t="shared" si="5"/>
        <v>560000</v>
      </c>
      <c r="K97" s="53"/>
      <c r="L97" s="12"/>
      <c r="M97" s="12">
        <f t="shared" si="7"/>
        <v>560000</v>
      </c>
      <c r="N97" s="61"/>
      <c r="O97" s="61"/>
    </row>
    <row r="98" spans="1:15" ht="82.5" customHeight="1" x14ac:dyDescent="0.25">
      <c r="A98" s="44"/>
      <c r="B98" s="25" t="s">
        <v>219</v>
      </c>
      <c r="C98" s="73" t="s">
        <v>218</v>
      </c>
      <c r="D98" s="73"/>
      <c r="E98" s="73"/>
      <c r="F98" s="20" t="s">
        <v>62</v>
      </c>
      <c r="G98" s="20" t="s">
        <v>0</v>
      </c>
      <c r="H98" s="11">
        <v>1</v>
      </c>
      <c r="I98" s="21">
        <v>100000</v>
      </c>
      <c r="J98" s="21">
        <f t="shared" si="5"/>
        <v>100000</v>
      </c>
      <c r="K98" s="53"/>
      <c r="L98" s="12"/>
      <c r="M98" s="12">
        <f t="shared" si="7"/>
        <v>100000</v>
      </c>
      <c r="N98" s="62"/>
      <c r="O98" s="62"/>
    </row>
    <row r="99" spans="1:15" ht="189" customHeight="1" x14ac:dyDescent="0.25">
      <c r="A99" s="44"/>
      <c r="B99" s="9" t="s">
        <v>87</v>
      </c>
      <c r="C99" s="74" t="s">
        <v>220</v>
      </c>
      <c r="D99" s="74"/>
      <c r="E99" s="74"/>
      <c r="F99" s="9" t="s">
        <v>138</v>
      </c>
      <c r="G99" s="10" t="s">
        <v>0</v>
      </c>
      <c r="H99" s="11">
        <v>1</v>
      </c>
      <c r="I99" s="12">
        <v>80000000</v>
      </c>
      <c r="J99" s="21">
        <f t="shared" si="5"/>
        <v>80000000</v>
      </c>
      <c r="K99" s="16">
        <f>SUM(J99:J99)</f>
        <v>80000000</v>
      </c>
      <c r="L99" s="12">
        <v>24760000</v>
      </c>
      <c r="M99" s="12">
        <v>55240000</v>
      </c>
      <c r="N99" s="12">
        <f>+L99</f>
        <v>24760000</v>
      </c>
      <c r="O99" s="12">
        <f>+M99</f>
        <v>55240000</v>
      </c>
    </row>
    <row r="100" spans="1:15" ht="30" customHeight="1" x14ac:dyDescent="0.25">
      <c r="A100" s="44"/>
      <c r="B100" s="74" t="s">
        <v>88</v>
      </c>
      <c r="C100" s="74" t="s">
        <v>38</v>
      </c>
      <c r="D100" s="74"/>
      <c r="E100" s="74"/>
      <c r="F100" s="9" t="s">
        <v>115</v>
      </c>
      <c r="G100" s="10" t="s">
        <v>1</v>
      </c>
      <c r="H100" s="11">
        <v>3</v>
      </c>
      <c r="I100" s="12">
        <v>2266000</v>
      </c>
      <c r="J100" s="21">
        <f t="shared" si="5"/>
        <v>6798000</v>
      </c>
      <c r="K100" s="53">
        <f>SUM(J100:J139)</f>
        <v>37204000</v>
      </c>
      <c r="L100" s="12"/>
      <c r="M100" s="12">
        <f>+J100</f>
        <v>6798000</v>
      </c>
      <c r="N100" s="60"/>
      <c r="O100" s="60">
        <f>+K100</f>
        <v>37204000</v>
      </c>
    </row>
    <row r="101" spans="1:15" ht="21" customHeight="1" x14ac:dyDescent="0.25">
      <c r="A101" s="44"/>
      <c r="B101" s="74"/>
      <c r="C101" s="74"/>
      <c r="D101" s="74"/>
      <c r="E101" s="74"/>
      <c r="F101" s="14" t="s">
        <v>116</v>
      </c>
      <c r="G101" s="10" t="s">
        <v>0</v>
      </c>
      <c r="H101" s="11">
        <v>100</v>
      </c>
      <c r="I101" s="12">
        <v>53000</v>
      </c>
      <c r="J101" s="21">
        <f t="shared" si="5"/>
        <v>5300000</v>
      </c>
      <c r="K101" s="53"/>
      <c r="L101" s="12"/>
      <c r="M101" s="12">
        <f t="shared" ref="M101:M102" si="8">+J101</f>
        <v>5300000</v>
      </c>
      <c r="N101" s="61"/>
      <c r="O101" s="61"/>
    </row>
    <row r="102" spans="1:15" x14ac:dyDescent="0.25">
      <c r="A102" s="44"/>
      <c r="B102" s="74"/>
      <c r="C102" s="74"/>
      <c r="D102" s="74"/>
      <c r="E102" s="74"/>
      <c r="F102" s="9" t="s">
        <v>117</v>
      </c>
      <c r="G102" s="10" t="s">
        <v>0</v>
      </c>
      <c r="H102" s="11">
        <v>5</v>
      </c>
      <c r="I102" s="12">
        <v>74000</v>
      </c>
      <c r="J102" s="21">
        <f t="shared" si="5"/>
        <v>370000</v>
      </c>
      <c r="K102" s="53"/>
      <c r="L102" s="12"/>
      <c r="M102" s="12">
        <f t="shared" si="8"/>
        <v>370000</v>
      </c>
      <c r="N102" s="61"/>
      <c r="O102" s="61"/>
    </row>
    <row r="103" spans="1:15" x14ac:dyDescent="0.25">
      <c r="A103" s="44"/>
      <c r="B103" s="74"/>
      <c r="C103" s="74"/>
      <c r="D103" s="74"/>
      <c r="E103" s="74"/>
      <c r="F103" s="9" t="s">
        <v>121</v>
      </c>
      <c r="G103" s="10" t="s">
        <v>0</v>
      </c>
      <c r="H103" s="11">
        <v>5</v>
      </c>
      <c r="I103" s="12">
        <v>1061000</v>
      </c>
      <c r="J103" s="21">
        <f t="shared" si="5"/>
        <v>5305000</v>
      </c>
      <c r="K103" s="53"/>
      <c r="L103" s="12"/>
      <c r="M103" s="12">
        <f t="shared" si="7"/>
        <v>5305000</v>
      </c>
      <c r="N103" s="61"/>
      <c r="O103" s="61"/>
    </row>
    <row r="104" spans="1:15" ht="25.5" x14ac:dyDescent="0.25">
      <c r="A104" s="44"/>
      <c r="B104" s="74"/>
      <c r="C104" s="74"/>
      <c r="D104" s="74"/>
      <c r="E104" s="74"/>
      <c r="F104" s="9" t="s">
        <v>118</v>
      </c>
      <c r="G104" s="10" t="s">
        <v>0</v>
      </c>
      <c r="H104" s="11">
        <v>2</v>
      </c>
      <c r="I104" s="12">
        <v>530000</v>
      </c>
      <c r="J104" s="21">
        <f t="shared" si="5"/>
        <v>1060000</v>
      </c>
      <c r="K104" s="53"/>
      <c r="L104" s="12"/>
      <c r="M104" s="12">
        <f t="shared" si="7"/>
        <v>1060000</v>
      </c>
      <c r="N104" s="61"/>
      <c r="O104" s="61"/>
    </row>
    <row r="105" spans="1:15" ht="30" customHeight="1" x14ac:dyDescent="0.25">
      <c r="A105" s="44"/>
      <c r="B105" s="74" t="s">
        <v>89</v>
      </c>
      <c r="C105" s="74" t="s">
        <v>221</v>
      </c>
      <c r="D105" s="74"/>
      <c r="E105" s="74"/>
      <c r="F105" s="9" t="s">
        <v>119</v>
      </c>
      <c r="G105" s="10" t="s">
        <v>0</v>
      </c>
      <c r="H105" s="11">
        <v>2</v>
      </c>
      <c r="I105" s="12">
        <v>530000</v>
      </c>
      <c r="J105" s="21">
        <f t="shared" ref="J105:J109" si="9">(H105*I105)</f>
        <v>1060000</v>
      </c>
      <c r="K105" s="53"/>
      <c r="L105" s="12"/>
      <c r="M105" s="12">
        <f t="shared" si="7"/>
        <v>1060000</v>
      </c>
      <c r="N105" s="61"/>
      <c r="O105" s="61"/>
    </row>
    <row r="106" spans="1:15" ht="38.25" customHeight="1" x14ac:dyDescent="0.25">
      <c r="A106" s="44"/>
      <c r="B106" s="74"/>
      <c r="C106" s="74"/>
      <c r="D106" s="74"/>
      <c r="E106" s="74"/>
      <c r="F106" s="14" t="s">
        <v>120</v>
      </c>
      <c r="G106" s="10" t="s">
        <v>0</v>
      </c>
      <c r="H106" s="11">
        <v>2</v>
      </c>
      <c r="I106" s="12">
        <v>128000</v>
      </c>
      <c r="J106" s="21">
        <f t="shared" si="9"/>
        <v>256000</v>
      </c>
      <c r="K106" s="53"/>
      <c r="L106" s="12"/>
      <c r="M106" s="12">
        <f t="shared" si="7"/>
        <v>256000</v>
      </c>
      <c r="N106" s="61"/>
      <c r="O106" s="61"/>
    </row>
    <row r="107" spans="1:15" x14ac:dyDescent="0.25">
      <c r="A107" s="44"/>
      <c r="B107" s="74"/>
      <c r="C107" s="74"/>
      <c r="D107" s="74"/>
      <c r="E107" s="74"/>
      <c r="F107" s="24" t="s">
        <v>222</v>
      </c>
      <c r="G107" s="10" t="s">
        <v>0</v>
      </c>
      <c r="H107" s="11">
        <v>1</v>
      </c>
      <c r="I107" s="12">
        <v>16387000</v>
      </c>
      <c r="J107" s="21">
        <f t="shared" si="9"/>
        <v>16387000</v>
      </c>
      <c r="K107" s="53"/>
      <c r="L107" s="12"/>
      <c r="M107" s="12">
        <f t="shared" si="7"/>
        <v>16387000</v>
      </c>
      <c r="N107" s="61"/>
      <c r="O107" s="61"/>
    </row>
    <row r="108" spans="1:15" ht="38.25" x14ac:dyDescent="0.25">
      <c r="A108" s="44"/>
      <c r="B108" s="74"/>
      <c r="C108" s="74"/>
      <c r="D108" s="74"/>
      <c r="E108" s="74"/>
      <c r="F108" s="9" t="s">
        <v>94</v>
      </c>
      <c r="G108" s="10" t="s">
        <v>12</v>
      </c>
      <c r="H108" s="11">
        <v>2</v>
      </c>
      <c r="I108" s="12">
        <v>174000</v>
      </c>
      <c r="J108" s="12">
        <f t="shared" si="9"/>
        <v>348000</v>
      </c>
      <c r="K108" s="53"/>
      <c r="L108" s="12"/>
      <c r="M108" s="12">
        <f t="shared" si="7"/>
        <v>348000</v>
      </c>
      <c r="N108" s="61"/>
      <c r="O108" s="61"/>
    </row>
    <row r="109" spans="1:15" ht="30" customHeight="1" x14ac:dyDescent="0.25">
      <c r="A109" s="44"/>
      <c r="B109" s="74"/>
      <c r="C109" s="74"/>
      <c r="D109" s="74"/>
      <c r="E109" s="74"/>
      <c r="F109" s="75" t="s">
        <v>208</v>
      </c>
      <c r="G109" s="67" t="s">
        <v>206</v>
      </c>
      <c r="H109" s="67">
        <v>4</v>
      </c>
      <c r="I109" s="53">
        <v>80000</v>
      </c>
      <c r="J109" s="53">
        <f t="shared" si="9"/>
        <v>320000</v>
      </c>
      <c r="K109" s="53"/>
      <c r="L109" s="12"/>
      <c r="M109" s="12">
        <f t="shared" si="7"/>
        <v>320000</v>
      </c>
      <c r="N109" s="61"/>
      <c r="O109" s="61"/>
    </row>
    <row r="110" spans="1:15" ht="30" customHeight="1" x14ac:dyDescent="0.25">
      <c r="A110" s="44"/>
      <c r="B110" s="74" t="s">
        <v>148</v>
      </c>
      <c r="C110" s="74" t="s">
        <v>223</v>
      </c>
      <c r="D110" s="74"/>
      <c r="E110" s="74"/>
      <c r="F110" s="75"/>
      <c r="G110" s="67"/>
      <c r="H110" s="67"/>
      <c r="I110" s="53"/>
      <c r="J110" s="53"/>
      <c r="K110" s="53"/>
      <c r="L110" s="12"/>
      <c r="M110" s="12">
        <f t="shared" si="7"/>
        <v>0</v>
      </c>
      <c r="N110" s="61"/>
      <c r="O110" s="61"/>
    </row>
    <row r="111" spans="1:15" ht="21" customHeight="1" x14ac:dyDescent="0.25">
      <c r="A111" s="44"/>
      <c r="B111" s="74"/>
      <c r="C111" s="74"/>
      <c r="D111" s="74"/>
      <c r="E111" s="74"/>
      <c r="F111" s="75"/>
      <c r="G111" s="67"/>
      <c r="H111" s="67"/>
      <c r="I111" s="53"/>
      <c r="J111" s="53"/>
      <c r="K111" s="53"/>
      <c r="L111" s="12"/>
      <c r="M111" s="12">
        <f t="shared" si="7"/>
        <v>0</v>
      </c>
      <c r="N111" s="61"/>
      <c r="O111" s="61"/>
    </row>
    <row r="112" spans="1:15" x14ac:dyDescent="0.25">
      <c r="A112" s="44"/>
      <c r="B112" s="74"/>
      <c r="C112" s="74"/>
      <c r="D112" s="74"/>
      <c r="E112" s="74"/>
      <c r="F112" s="75"/>
      <c r="G112" s="67"/>
      <c r="H112" s="67"/>
      <c r="I112" s="53"/>
      <c r="J112" s="53"/>
      <c r="K112" s="53"/>
      <c r="L112" s="12"/>
      <c r="M112" s="12">
        <f t="shared" si="7"/>
        <v>0</v>
      </c>
      <c r="N112" s="61"/>
      <c r="O112" s="61"/>
    </row>
    <row r="113" spans="1:15" x14ac:dyDescent="0.25">
      <c r="A113" s="44"/>
      <c r="B113" s="74"/>
      <c r="C113" s="74"/>
      <c r="D113" s="74"/>
      <c r="E113" s="74"/>
      <c r="F113" s="75"/>
      <c r="G113" s="67"/>
      <c r="H113" s="67"/>
      <c r="I113" s="53"/>
      <c r="J113" s="53"/>
      <c r="K113" s="53"/>
      <c r="L113" s="12"/>
      <c r="M113" s="12">
        <f t="shared" si="7"/>
        <v>0</v>
      </c>
      <c r="N113" s="61"/>
      <c r="O113" s="61"/>
    </row>
    <row r="114" spans="1:15" x14ac:dyDescent="0.25">
      <c r="A114" s="44"/>
      <c r="B114" s="74"/>
      <c r="C114" s="74"/>
      <c r="D114" s="74"/>
      <c r="E114" s="74"/>
      <c r="F114" s="75"/>
      <c r="G114" s="67"/>
      <c r="H114" s="67"/>
      <c r="I114" s="53"/>
      <c r="J114" s="53"/>
      <c r="K114" s="53"/>
      <c r="L114" s="12"/>
      <c r="M114" s="12">
        <f t="shared" si="7"/>
        <v>0</v>
      </c>
      <c r="N114" s="61"/>
      <c r="O114" s="61"/>
    </row>
    <row r="115" spans="1:15" ht="30" customHeight="1" x14ac:dyDescent="0.25">
      <c r="A115" s="44"/>
      <c r="B115" s="74" t="s">
        <v>90</v>
      </c>
      <c r="C115" s="74" t="s">
        <v>63</v>
      </c>
      <c r="D115" s="74"/>
      <c r="E115" s="74"/>
      <c r="F115" s="75"/>
      <c r="G115" s="67"/>
      <c r="H115" s="67"/>
      <c r="I115" s="53"/>
      <c r="J115" s="53"/>
      <c r="K115" s="53"/>
      <c r="L115" s="12"/>
      <c r="M115" s="12">
        <f t="shared" si="7"/>
        <v>0</v>
      </c>
      <c r="N115" s="61"/>
      <c r="O115" s="61"/>
    </row>
    <row r="116" spans="1:15" ht="21" customHeight="1" x14ac:dyDescent="0.25">
      <c r="A116" s="44"/>
      <c r="B116" s="74"/>
      <c r="C116" s="74"/>
      <c r="D116" s="74"/>
      <c r="E116" s="74"/>
      <c r="F116" s="75"/>
      <c r="G116" s="67"/>
      <c r="H116" s="67"/>
      <c r="I116" s="53"/>
      <c r="J116" s="53"/>
      <c r="K116" s="53"/>
      <c r="L116" s="12"/>
      <c r="M116" s="12">
        <f t="shared" si="7"/>
        <v>0</v>
      </c>
      <c r="N116" s="61"/>
      <c r="O116" s="61"/>
    </row>
    <row r="117" spans="1:15" x14ac:dyDescent="0.25">
      <c r="A117" s="44"/>
      <c r="B117" s="74"/>
      <c r="C117" s="74"/>
      <c r="D117" s="74"/>
      <c r="E117" s="74"/>
      <c r="F117" s="75"/>
      <c r="G117" s="67"/>
      <c r="H117" s="67"/>
      <c r="I117" s="53"/>
      <c r="J117" s="53"/>
      <c r="K117" s="53"/>
      <c r="L117" s="12"/>
      <c r="M117" s="12">
        <f t="shared" si="7"/>
        <v>0</v>
      </c>
      <c r="N117" s="61"/>
      <c r="O117" s="61"/>
    </row>
    <row r="118" spans="1:15" x14ac:dyDescent="0.25">
      <c r="A118" s="44"/>
      <c r="B118" s="74"/>
      <c r="C118" s="74"/>
      <c r="D118" s="74"/>
      <c r="E118" s="74"/>
      <c r="F118" s="75"/>
      <c r="G118" s="67"/>
      <c r="H118" s="67"/>
      <c r="I118" s="53"/>
      <c r="J118" s="53"/>
      <c r="K118" s="53"/>
      <c r="L118" s="12"/>
      <c r="M118" s="12">
        <f t="shared" si="7"/>
        <v>0</v>
      </c>
      <c r="N118" s="61"/>
      <c r="O118" s="61"/>
    </row>
    <row r="119" spans="1:15" x14ac:dyDescent="0.25">
      <c r="A119" s="44"/>
      <c r="B119" s="74"/>
      <c r="C119" s="74"/>
      <c r="D119" s="74"/>
      <c r="E119" s="74"/>
      <c r="F119" s="75"/>
      <c r="G119" s="67"/>
      <c r="H119" s="67"/>
      <c r="I119" s="53"/>
      <c r="J119" s="53"/>
      <c r="K119" s="53"/>
      <c r="L119" s="12"/>
      <c r="M119" s="12">
        <f t="shared" si="7"/>
        <v>0</v>
      </c>
      <c r="N119" s="61"/>
      <c r="O119" s="61"/>
    </row>
    <row r="120" spans="1:15" ht="30" customHeight="1" x14ac:dyDescent="0.25">
      <c r="A120" s="44"/>
      <c r="B120" s="74" t="s">
        <v>91</v>
      </c>
      <c r="C120" s="74" t="s">
        <v>39</v>
      </c>
      <c r="D120" s="74"/>
      <c r="E120" s="74"/>
      <c r="F120" s="75"/>
      <c r="G120" s="67"/>
      <c r="H120" s="67"/>
      <c r="I120" s="53"/>
      <c r="J120" s="53"/>
      <c r="K120" s="53"/>
      <c r="L120" s="12"/>
      <c r="M120" s="12">
        <f t="shared" si="7"/>
        <v>0</v>
      </c>
      <c r="N120" s="61"/>
      <c r="O120" s="61"/>
    </row>
    <row r="121" spans="1:15" ht="21" customHeight="1" x14ac:dyDescent="0.25">
      <c r="A121" s="44"/>
      <c r="B121" s="74"/>
      <c r="C121" s="74"/>
      <c r="D121" s="74"/>
      <c r="E121" s="74"/>
      <c r="F121" s="75"/>
      <c r="G121" s="67"/>
      <c r="H121" s="67"/>
      <c r="I121" s="53"/>
      <c r="J121" s="53"/>
      <c r="K121" s="53"/>
      <c r="L121" s="12"/>
      <c r="M121" s="12">
        <f t="shared" si="7"/>
        <v>0</v>
      </c>
      <c r="N121" s="61"/>
      <c r="O121" s="61"/>
    </row>
    <row r="122" spans="1:15" x14ac:dyDescent="0.25">
      <c r="A122" s="44"/>
      <c r="B122" s="74"/>
      <c r="C122" s="74"/>
      <c r="D122" s="74"/>
      <c r="E122" s="74"/>
      <c r="F122" s="75"/>
      <c r="G122" s="67"/>
      <c r="H122" s="67"/>
      <c r="I122" s="53"/>
      <c r="J122" s="53"/>
      <c r="K122" s="53"/>
      <c r="L122" s="12"/>
      <c r="M122" s="12">
        <f t="shared" si="7"/>
        <v>0</v>
      </c>
      <c r="N122" s="61"/>
      <c r="O122" s="61"/>
    </row>
    <row r="123" spans="1:15" x14ac:dyDescent="0.25">
      <c r="A123" s="44"/>
      <c r="B123" s="74"/>
      <c r="C123" s="74"/>
      <c r="D123" s="74"/>
      <c r="E123" s="74"/>
      <c r="F123" s="75"/>
      <c r="G123" s="67"/>
      <c r="H123" s="67"/>
      <c r="I123" s="53"/>
      <c r="J123" s="53"/>
      <c r="K123" s="53"/>
      <c r="L123" s="12"/>
      <c r="M123" s="12">
        <f t="shared" si="7"/>
        <v>0</v>
      </c>
      <c r="N123" s="61"/>
      <c r="O123" s="61"/>
    </row>
    <row r="124" spans="1:15" x14ac:dyDescent="0.25">
      <c r="A124" s="44"/>
      <c r="B124" s="74"/>
      <c r="C124" s="74"/>
      <c r="D124" s="74"/>
      <c r="E124" s="74"/>
      <c r="F124" s="75"/>
      <c r="G124" s="67"/>
      <c r="H124" s="67"/>
      <c r="I124" s="53"/>
      <c r="J124" s="53"/>
      <c r="K124" s="53"/>
      <c r="L124" s="12"/>
      <c r="M124" s="12">
        <f t="shared" si="7"/>
        <v>0</v>
      </c>
      <c r="N124" s="61"/>
      <c r="O124" s="61"/>
    </row>
    <row r="125" spans="1:15" ht="30" customHeight="1" x14ac:dyDescent="0.25">
      <c r="A125" s="44"/>
      <c r="B125" s="74" t="s">
        <v>92</v>
      </c>
      <c r="C125" s="74" t="s">
        <v>40</v>
      </c>
      <c r="D125" s="74"/>
      <c r="E125" s="74"/>
      <c r="F125" s="75"/>
      <c r="G125" s="67"/>
      <c r="H125" s="67"/>
      <c r="I125" s="53"/>
      <c r="J125" s="53"/>
      <c r="K125" s="53"/>
      <c r="L125" s="12"/>
      <c r="M125" s="12">
        <f t="shared" si="7"/>
        <v>0</v>
      </c>
      <c r="N125" s="61"/>
      <c r="O125" s="61"/>
    </row>
    <row r="126" spans="1:15" ht="21" customHeight="1" x14ac:dyDescent="0.25">
      <c r="A126" s="44"/>
      <c r="B126" s="74"/>
      <c r="C126" s="74"/>
      <c r="D126" s="74"/>
      <c r="E126" s="74"/>
      <c r="F126" s="75"/>
      <c r="G126" s="67"/>
      <c r="H126" s="67"/>
      <c r="I126" s="53"/>
      <c r="J126" s="53"/>
      <c r="K126" s="53"/>
      <c r="L126" s="12"/>
      <c r="M126" s="12">
        <f t="shared" si="7"/>
        <v>0</v>
      </c>
      <c r="N126" s="61"/>
      <c r="O126" s="61"/>
    </row>
    <row r="127" spans="1:15" x14ac:dyDescent="0.25">
      <c r="A127" s="44"/>
      <c r="B127" s="74"/>
      <c r="C127" s="74"/>
      <c r="D127" s="74"/>
      <c r="E127" s="74"/>
      <c r="F127" s="75"/>
      <c r="G127" s="67"/>
      <c r="H127" s="67"/>
      <c r="I127" s="53"/>
      <c r="J127" s="53"/>
      <c r="K127" s="53"/>
      <c r="L127" s="12"/>
      <c r="M127" s="12">
        <f t="shared" si="7"/>
        <v>0</v>
      </c>
      <c r="N127" s="61"/>
      <c r="O127" s="61"/>
    </row>
    <row r="128" spans="1:15" x14ac:dyDescent="0.25">
      <c r="A128" s="44"/>
      <c r="B128" s="74"/>
      <c r="C128" s="74"/>
      <c r="D128" s="74"/>
      <c r="E128" s="74"/>
      <c r="F128" s="75"/>
      <c r="G128" s="67"/>
      <c r="H128" s="67"/>
      <c r="I128" s="53"/>
      <c r="J128" s="53"/>
      <c r="K128" s="53"/>
      <c r="L128" s="12"/>
      <c r="M128" s="12">
        <f t="shared" si="7"/>
        <v>0</v>
      </c>
      <c r="N128" s="61"/>
      <c r="O128" s="61"/>
    </row>
    <row r="129" spans="1:15" x14ac:dyDescent="0.25">
      <c r="A129" s="44"/>
      <c r="B129" s="74"/>
      <c r="C129" s="74"/>
      <c r="D129" s="74"/>
      <c r="E129" s="74"/>
      <c r="F129" s="75"/>
      <c r="G129" s="67"/>
      <c r="H129" s="67"/>
      <c r="I129" s="53"/>
      <c r="J129" s="53"/>
      <c r="K129" s="53"/>
      <c r="L129" s="12"/>
      <c r="M129" s="12">
        <f t="shared" si="7"/>
        <v>0</v>
      </c>
      <c r="N129" s="61"/>
      <c r="O129" s="61"/>
    </row>
    <row r="130" spans="1:15" ht="30" customHeight="1" x14ac:dyDescent="0.25">
      <c r="A130" s="44"/>
      <c r="B130" s="74" t="s">
        <v>224</v>
      </c>
      <c r="C130" s="74" t="s">
        <v>225</v>
      </c>
      <c r="D130" s="74"/>
      <c r="E130" s="74"/>
      <c r="F130" s="75"/>
      <c r="G130" s="67"/>
      <c r="H130" s="67"/>
      <c r="I130" s="53"/>
      <c r="J130" s="53"/>
      <c r="K130" s="53"/>
      <c r="L130" s="12"/>
      <c r="M130" s="12">
        <f t="shared" si="7"/>
        <v>0</v>
      </c>
      <c r="N130" s="61"/>
      <c r="O130" s="61"/>
    </row>
    <row r="131" spans="1:15" ht="21" customHeight="1" x14ac:dyDescent="0.25">
      <c r="A131" s="44"/>
      <c r="B131" s="74"/>
      <c r="C131" s="74"/>
      <c r="D131" s="74"/>
      <c r="E131" s="74"/>
      <c r="F131" s="75"/>
      <c r="G131" s="67"/>
      <c r="H131" s="67"/>
      <c r="I131" s="53"/>
      <c r="J131" s="53"/>
      <c r="K131" s="53"/>
      <c r="L131" s="12"/>
      <c r="M131" s="12">
        <f t="shared" si="7"/>
        <v>0</v>
      </c>
      <c r="N131" s="61"/>
      <c r="O131" s="61"/>
    </row>
    <row r="132" spans="1:15" x14ac:dyDescent="0.25">
      <c r="A132" s="44"/>
      <c r="B132" s="74"/>
      <c r="C132" s="74"/>
      <c r="D132" s="74"/>
      <c r="E132" s="74"/>
      <c r="F132" s="75"/>
      <c r="G132" s="67"/>
      <c r="H132" s="67"/>
      <c r="I132" s="53"/>
      <c r="J132" s="53"/>
      <c r="K132" s="53"/>
      <c r="L132" s="12"/>
      <c r="M132" s="12">
        <f t="shared" si="7"/>
        <v>0</v>
      </c>
      <c r="N132" s="61"/>
      <c r="O132" s="61"/>
    </row>
    <row r="133" spans="1:15" x14ac:dyDescent="0.25">
      <c r="A133" s="44"/>
      <c r="B133" s="74"/>
      <c r="C133" s="74"/>
      <c r="D133" s="74"/>
      <c r="E133" s="74"/>
      <c r="F133" s="75"/>
      <c r="G133" s="67"/>
      <c r="H133" s="67"/>
      <c r="I133" s="53"/>
      <c r="J133" s="53"/>
      <c r="K133" s="53"/>
      <c r="L133" s="12"/>
      <c r="M133" s="12">
        <f t="shared" si="7"/>
        <v>0</v>
      </c>
      <c r="N133" s="61"/>
      <c r="O133" s="61"/>
    </row>
    <row r="134" spans="1:15" x14ac:dyDescent="0.25">
      <c r="A134" s="44"/>
      <c r="B134" s="74"/>
      <c r="C134" s="74"/>
      <c r="D134" s="74"/>
      <c r="E134" s="74"/>
      <c r="F134" s="75"/>
      <c r="G134" s="67"/>
      <c r="H134" s="67"/>
      <c r="I134" s="53"/>
      <c r="J134" s="53"/>
      <c r="K134" s="53"/>
      <c r="L134" s="12"/>
      <c r="M134" s="12">
        <f t="shared" si="7"/>
        <v>0</v>
      </c>
      <c r="N134" s="61"/>
      <c r="O134" s="61"/>
    </row>
    <row r="135" spans="1:15" ht="30" customHeight="1" x14ac:dyDescent="0.25">
      <c r="A135" s="44"/>
      <c r="B135" s="74" t="s">
        <v>93</v>
      </c>
      <c r="C135" s="74" t="s">
        <v>226</v>
      </c>
      <c r="D135" s="74"/>
      <c r="E135" s="74"/>
      <c r="F135" s="75"/>
      <c r="G135" s="67"/>
      <c r="H135" s="67"/>
      <c r="I135" s="53"/>
      <c r="J135" s="53"/>
      <c r="K135" s="53"/>
      <c r="L135" s="12"/>
      <c r="M135" s="12">
        <f t="shared" si="7"/>
        <v>0</v>
      </c>
      <c r="N135" s="61"/>
      <c r="O135" s="61"/>
    </row>
    <row r="136" spans="1:15" ht="21" customHeight="1" x14ac:dyDescent="0.25">
      <c r="A136" s="44"/>
      <c r="B136" s="74"/>
      <c r="C136" s="74"/>
      <c r="D136" s="74"/>
      <c r="E136" s="74"/>
      <c r="F136" s="75"/>
      <c r="G136" s="67"/>
      <c r="H136" s="67"/>
      <c r="I136" s="53"/>
      <c r="J136" s="53"/>
      <c r="K136" s="53"/>
      <c r="L136" s="12"/>
      <c r="M136" s="12">
        <f t="shared" si="7"/>
        <v>0</v>
      </c>
      <c r="N136" s="61"/>
      <c r="O136" s="61"/>
    </row>
    <row r="137" spans="1:15" x14ac:dyDescent="0.25">
      <c r="A137" s="44"/>
      <c r="B137" s="74"/>
      <c r="C137" s="74"/>
      <c r="D137" s="74"/>
      <c r="E137" s="74"/>
      <c r="F137" s="75"/>
      <c r="G137" s="67"/>
      <c r="H137" s="67"/>
      <c r="I137" s="53"/>
      <c r="J137" s="53"/>
      <c r="K137" s="53"/>
      <c r="L137" s="12"/>
      <c r="M137" s="12">
        <f t="shared" si="7"/>
        <v>0</v>
      </c>
      <c r="N137" s="61"/>
      <c r="O137" s="61"/>
    </row>
    <row r="138" spans="1:15" x14ac:dyDescent="0.25">
      <c r="A138" s="44"/>
      <c r="B138" s="74"/>
      <c r="C138" s="74"/>
      <c r="D138" s="74"/>
      <c r="E138" s="74"/>
      <c r="F138" s="75"/>
      <c r="G138" s="67"/>
      <c r="H138" s="67"/>
      <c r="I138" s="53"/>
      <c r="J138" s="53"/>
      <c r="K138" s="53"/>
      <c r="L138" s="12"/>
      <c r="M138" s="12">
        <f t="shared" ref="M138:M139" si="10">+J138</f>
        <v>0</v>
      </c>
      <c r="N138" s="61"/>
      <c r="O138" s="61"/>
    </row>
    <row r="139" spans="1:15" x14ac:dyDescent="0.25">
      <c r="A139" s="44"/>
      <c r="B139" s="74"/>
      <c r="C139" s="74"/>
      <c r="D139" s="74"/>
      <c r="E139" s="74"/>
      <c r="F139" s="75"/>
      <c r="G139" s="67"/>
      <c r="H139" s="67"/>
      <c r="I139" s="53"/>
      <c r="J139" s="53"/>
      <c r="K139" s="53"/>
      <c r="L139" s="12"/>
      <c r="M139" s="12">
        <f t="shared" si="10"/>
        <v>0</v>
      </c>
      <c r="N139" s="62"/>
      <c r="O139" s="62"/>
    </row>
    <row r="140" spans="1:15" ht="20.25" customHeight="1" x14ac:dyDescent="0.25">
      <c r="A140" s="54" t="s">
        <v>201</v>
      </c>
      <c r="B140" s="55"/>
      <c r="C140" s="55"/>
      <c r="D140" s="55"/>
      <c r="E140" s="55"/>
      <c r="F140" s="55"/>
      <c r="G140" s="55"/>
      <c r="H140" s="55"/>
      <c r="I140" s="56"/>
      <c r="J140" s="13">
        <f>SUM(J42:J139)</f>
        <v>224760000</v>
      </c>
      <c r="K140" s="13">
        <f t="shared" ref="K140:O140" si="11">SUM(K42:K139)</f>
        <v>224760000</v>
      </c>
      <c r="L140" s="13">
        <f t="shared" si="11"/>
        <v>24760000</v>
      </c>
      <c r="M140" s="13">
        <f t="shared" si="11"/>
        <v>200000000</v>
      </c>
      <c r="N140" s="13">
        <f t="shared" si="11"/>
        <v>24760000</v>
      </c>
      <c r="O140" s="13">
        <f t="shared" si="11"/>
        <v>200000000</v>
      </c>
    </row>
    <row r="141" spans="1:15" ht="98.25" customHeight="1" x14ac:dyDescent="0.25">
      <c r="A141" s="17"/>
      <c r="B141" s="15" t="s">
        <v>139</v>
      </c>
      <c r="C141" s="42" t="s">
        <v>140</v>
      </c>
      <c r="D141" s="42"/>
      <c r="E141" s="42"/>
      <c r="F141" s="22" t="s">
        <v>212</v>
      </c>
      <c r="G141" s="11" t="s">
        <v>0</v>
      </c>
      <c r="H141" s="11">
        <v>1</v>
      </c>
      <c r="I141" s="16">
        <v>15000000</v>
      </c>
      <c r="J141" s="16">
        <f t="shared" ref="J141:J142" si="12">(H141*I141)</f>
        <v>15000000</v>
      </c>
      <c r="K141" s="16">
        <f>SUM(J141)</f>
        <v>15000000</v>
      </c>
      <c r="L141" s="12">
        <f t="shared" ref="L141:L142" si="13">+J141</f>
        <v>15000000</v>
      </c>
      <c r="M141" s="12"/>
      <c r="N141" s="12">
        <f>+K141</f>
        <v>15000000</v>
      </c>
      <c r="O141" s="12"/>
    </row>
    <row r="142" spans="1:15" ht="64.5" customHeight="1" x14ac:dyDescent="0.25">
      <c r="A142" s="17"/>
      <c r="B142" s="15" t="s">
        <v>158</v>
      </c>
      <c r="C142" s="77" t="s">
        <v>159</v>
      </c>
      <c r="D142" s="78"/>
      <c r="E142" s="79"/>
      <c r="F142" s="18" t="s">
        <v>160</v>
      </c>
      <c r="G142" s="11" t="s">
        <v>0</v>
      </c>
      <c r="H142" s="11">
        <v>1</v>
      </c>
      <c r="I142" s="16">
        <v>19074000</v>
      </c>
      <c r="J142" s="16">
        <f t="shared" si="12"/>
        <v>19074000</v>
      </c>
      <c r="K142" s="16">
        <f>SUM(J142)</f>
        <v>19074000</v>
      </c>
      <c r="L142" s="12">
        <f t="shared" si="13"/>
        <v>19074000</v>
      </c>
      <c r="M142" s="12"/>
      <c r="N142" s="12">
        <f>+K142</f>
        <v>19074000</v>
      </c>
      <c r="O142" s="12"/>
    </row>
    <row r="143" spans="1:15" ht="20.25" customHeight="1" x14ac:dyDescent="0.25">
      <c r="A143" s="64" t="s">
        <v>197</v>
      </c>
      <c r="B143" s="64"/>
      <c r="C143" s="64"/>
      <c r="D143" s="64"/>
      <c r="E143" s="64"/>
      <c r="F143" s="64"/>
      <c r="G143" s="64"/>
      <c r="H143" s="64"/>
      <c r="I143" s="64"/>
      <c r="J143" s="13">
        <f>SUM(J12+J41+J140+J141+J142)</f>
        <v>400000000</v>
      </c>
      <c r="K143" s="13">
        <f t="shared" ref="K143:O143" si="14">SUM(K12+K41+K140+K141+K142)</f>
        <v>400000000</v>
      </c>
      <c r="L143" s="13">
        <f t="shared" si="14"/>
        <v>200000000</v>
      </c>
      <c r="M143" s="13">
        <f t="shared" si="14"/>
        <v>200000000</v>
      </c>
      <c r="N143" s="13">
        <f t="shared" si="14"/>
        <v>200000000</v>
      </c>
      <c r="O143" s="13">
        <f t="shared" si="14"/>
        <v>200000000</v>
      </c>
    </row>
    <row r="153" spans="10:10" x14ac:dyDescent="0.25">
      <c r="J153" s="4"/>
    </row>
  </sheetData>
  <mergeCells count="116">
    <mergeCell ref="A143:I143"/>
    <mergeCell ref="N100:N139"/>
    <mergeCell ref="O7:O11"/>
    <mergeCell ref="O13:O26"/>
    <mergeCell ref="O27:O34"/>
    <mergeCell ref="O35:O40"/>
    <mergeCell ref="O42:O60"/>
    <mergeCell ref="O61:O79"/>
    <mergeCell ref="O80:O98"/>
    <mergeCell ref="O100:O139"/>
    <mergeCell ref="B35:B40"/>
    <mergeCell ref="B110:B114"/>
    <mergeCell ref="C110:E114"/>
    <mergeCell ref="B115:B119"/>
    <mergeCell ref="C115:E119"/>
    <mergeCell ref="B120:B124"/>
    <mergeCell ref="C120:E124"/>
    <mergeCell ref="B125:B129"/>
    <mergeCell ref="C125:E129"/>
    <mergeCell ref="C142:E142"/>
    <mergeCell ref="C130:E134"/>
    <mergeCell ref="H109:H139"/>
    <mergeCell ref="I109:I139"/>
    <mergeCell ref="K80:K98"/>
    <mergeCell ref="C81:E81"/>
    <mergeCell ref="C27:E27"/>
    <mergeCell ref="K27:K34"/>
    <mergeCell ref="C28:E28"/>
    <mergeCell ref="C29:E29"/>
    <mergeCell ref="C141:E141"/>
    <mergeCell ref="C35:E40"/>
    <mergeCell ref="A41:I41"/>
    <mergeCell ref="A140:I140"/>
    <mergeCell ref="A42:A139"/>
    <mergeCell ref="B105:B109"/>
    <mergeCell ref="C105:E109"/>
    <mergeCell ref="F109:F139"/>
    <mergeCell ref="G109:G139"/>
    <mergeCell ref="B82:B97"/>
    <mergeCell ref="C82:E97"/>
    <mergeCell ref="C98:E98"/>
    <mergeCell ref="J109:J139"/>
    <mergeCell ref="K100:K139"/>
    <mergeCell ref="B135:B139"/>
    <mergeCell ref="C135:E139"/>
    <mergeCell ref="N7:N11"/>
    <mergeCell ref="N13:N26"/>
    <mergeCell ref="N27:N34"/>
    <mergeCell ref="N35:N40"/>
    <mergeCell ref="N42:N60"/>
    <mergeCell ref="N61:N79"/>
    <mergeCell ref="N80:N98"/>
    <mergeCell ref="C7:E7"/>
    <mergeCell ref="K7:K11"/>
    <mergeCell ref="C8:E8"/>
    <mergeCell ref="A12:I12"/>
    <mergeCell ref="C42:E42"/>
    <mergeCell ref="K42:K60"/>
    <mergeCell ref="C43:E43"/>
    <mergeCell ref="B44:B59"/>
    <mergeCell ref="K35:K40"/>
    <mergeCell ref="C44:E59"/>
    <mergeCell ref="C60:E60"/>
    <mergeCell ref="C61:E61"/>
    <mergeCell ref="K61:K79"/>
    <mergeCell ref="C62:E62"/>
    <mergeCell ref="B63:B78"/>
    <mergeCell ref="C63:E78"/>
    <mergeCell ref="C80:E80"/>
    <mergeCell ref="C79:E79"/>
    <mergeCell ref="B130:B134"/>
    <mergeCell ref="C99:E99"/>
    <mergeCell ref="B100:B104"/>
    <mergeCell ref="C100:E104"/>
    <mergeCell ref="A2:O2"/>
    <mergeCell ref="B13:B17"/>
    <mergeCell ref="C13:E17"/>
    <mergeCell ref="K13:K26"/>
    <mergeCell ref="C18:E18"/>
    <mergeCell ref="C19:E19"/>
    <mergeCell ref="C20:E20"/>
    <mergeCell ref="F20:F26"/>
    <mergeCell ref="G20:G26"/>
    <mergeCell ref="H20:H26"/>
    <mergeCell ref="I20:I26"/>
    <mergeCell ref="J20:J26"/>
    <mergeCell ref="C21:E21"/>
    <mergeCell ref="C22:E22"/>
    <mergeCell ref="C23:E23"/>
    <mergeCell ref="C24:E24"/>
    <mergeCell ref="C25:E25"/>
    <mergeCell ref="C26:E26"/>
    <mergeCell ref="N4:O4"/>
    <mergeCell ref="B30:B33"/>
    <mergeCell ref="C30:E33"/>
    <mergeCell ref="C34:E34"/>
    <mergeCell ref="I4:I6"/>
    <mergeCell ref="J4:J6"/>
    <mergeCell ref="K4:K6"/>
    <mergeCell ref="L4:M4"/>
    <mergeCell ref="A4:A6"/>
    <mergeCell ref="B4:B6"/>
    <mergeCell ref="C4:E6"/>
    <mergeCell ref="F4:F6"/>
    <mergeCell ref="G4:G6"/>
    <mergeCell ref="H4:H6"/>
    <mergeCell ref="J10:J11"/>
    <mergeCell ref="C11:E11"/>
    <mergeCell ref="C9:E9"/>
    <mergeCell ref="C10:E10"/>
    <mergeCell ref="F10:F11"/>
    <mergeCell ref="G10:G11"/>
    <mergeCell ref="H10:H11"/>
    <mergeCell ref="I10:I11"/>
    <mergeCell ref="A7:A11"/>
    <mergeCell ref="A13:A40"/>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4"/>
  <sheetViews>
    <sheetView topLeftCell="A22" zoomScale="80" zoomScaleNormal="80" workbookViewId="0">
      <selection activeCell="A9" sqref="A9"/>
    </sheetView>
  </sheetViews>
  <sheetFormatPr baseColWidth="10" defaultRowHeight="15" x14ac:dyDescent="0.25"/>
  <cols>
    <col min="1" max="1" width="42.140625" style="5" customWidth="1"/>
    <col min="2" max="2" width="13.42578125" style="5" customWidth="1"/>
    <col min="3" max="13" width="5.140625" style="5" customWidth="1"/>
    <col min="14" max="18" width="5.7109375" style="5" customWidth="1"/>
    <col min="19" max="19" width="6.28515625" style="5" customWidth="1"/>
    <col min="20" max="20" width="5.140625" style="5" customWidth="1"/>
    <col min="21" max="16384" width="11.42578125" style="5"/>
  </cols>
  <sheetData>
    <row r="3" spans="1:23" x14ac:dyDescent="0.25">
      <c r="A3" s="52" t="s">
        <v>162</v>
      </c>
      <c r="B3" s="52" t="s">
        <v>163</v>
      </c>
      <c r="C3" s="52" t="s">
        <v>164</v>
      </c>
      <c r="D3" s="84"/>
      <c r="E3" s="84"/>
      <c r="F3" s="84"/>
      <c r="G3" s="84"/>
      <c r="H3" s="84"/>
      <c r="I3" s="84"/>
      <c r="J3" s="84"/>
      <c r="K3" s="84"/>
      <c r="L3" s="52"/>
      <c r="M3" s="52"/>
      <c r="N3" s="52"/>
      <c r="O3" s="52"/>
      <c r="P3" s="52"/>
      <c r="Q3" s="52"/>
      <c r="R3" s="52"/>
      <c r="S3" s="52"/>
      <c r="T3" s="52"/>
    </row>
    <row r="4" spans="1:23" x14ac:dyDescent="0.25">
      <c r="A4" s="52"/>
      <c r="B4" s="52"/>
      <c r="C4" s="36" t="s">
        <v>165</v>
      </c>
      <c r="D4" s="32" t="s">
        <v>1</v>
      </c>
      <c r="E4" s="32" t="s">
        <v>165</v>
      </c>
      <c r="F4" s="32" t="s">
        <v>1</v>
      </c>
      <c r="G4" s="32" t="s">
        <v>165</v>
      </c>
      <c r="H4" s="32" t="s">
        <v>165</v>
      </c>
      <c r="I4" s="32" t="s">
        <v>165</v>
      </c>
      <c r="J4" s="32" t="s">
        <v>165</v>
      </c>
      <c r="K4" s="32" t="s">
        <v>165</v>
      </c>
      <c r="L4" s="87" t="s">
        <v>166</v>
      </c>
      <c r="M4" s="84" t="s">
        <v>167</v>
      </c>
      <c r="N4" s="84" t="s">
        <v>168</v>
      </c>
      <c r="O4" s="84" t="s">
        <v>169</v>
      </c>
      <c r="P4" s="84" t="s">
        <v>170</v>
      </c>
      <c r="Q4" s="84" t="s">
        <v>171</v>
      </c>
      <c r="R4" s="84" t="s">
        <v>172</v>
      </c>
      <c r="S4" s="84" t="s">
        <v>173</v>
      </c>
      <c r="T4" s="84" t="s">
        <v>174</v>
      </c>
    </row>
    <row r="5" spans="1:23" x14ac:dyDescent="0.25">
      <c r="A5" s="52"/>
      <c r="B5" s="52"/>
      <c r="C5" s="33">
        <v>1</v>
      </c>
      <c r="D5" s="33">
        <v>2</v>
      </c>
      <c r="E5" s="33">
        <v>3</v>
      </c>
      <c r="F5" s="33">
        <v>4</v>
      </c>
      <c r="G5" s="33">
        <v>5</v>
      </c>
      <c r="H5" s="33">
        <v>6</v>
      </c>
      <c r="I5" s="33">
        <v>7</v>
      </c>
      <c r="J5" s="33">
        <v>8</v>
      </c>
      <c r="K5" s="33">
        <v>9</v>
      </c>
      <c r="L5" s="88"/>
      <c r="M5" s="86"/>
      <c r="N5" s="86"/>
      <c r="O5" s="86"/>
      <c r="P5" s="86"/>
      <c r="Q5" s="86"/>
      <c r="R5" s="86"/>
      <c r="S5" s="86"/>
      <c r="T5" s="86"/>
    </row>
    <row r="6" spans="1:23" ht="25.5" x14ac:dyDescent="0.25">
      <c r="A6" s="26" t="s">
        <v>175</v>
      </c>
      <c r="B6" s="27" t="s">
        <v>176</v>
      </c>
      <c r="C6" s="28"/>
      <c r="D6" s="34"/>
      <c r="E6" s="34"/>
      <c r="F6" s="35"/>
      <c r="G6" s="35"/>
      <c r="H6" s="35"/>
      <c r="I6" s="35"/>
      <c r="J6" s="35"/>
      <c r="K6" s="35"/>
      <c r="L6" s="27"/>
      <c r="M6" s="27"/>
      <c r="N6" s="27"/>
      <c r="O6" s="27"/>
      <c r="P6" s="27"/>
      <c r="Q6" s="27"/>
      <c r="R6" s="27"/>
      <c r="S6" s="27"/>
      <c r="T6" s="27"/>
    </row>
    <row r="7" spans="1:23" x14ac:dyDescent="0.25">
      <c r="A7" s="26" t="s">
        <v>177</v>
      </c>
      <c r="B7" s="27" t="s">
        <v>176</v>
      </c>
      <c r="C7" s="28"/>
      <c r="D7" s="28"/>
      <c r="E7" s="28"/>
      <c r="F7" s="27"/>
      <c r="G7" s="27"/>
      <c r="H7" s="27"/>
      <c r="I7" s="27"/>
      <c r="J7" s="27"/>
      <c r="K7" s="27"/>
      <c r="L7" s="27"/>
      <c r="M7" s="27"/>
      <c r="N7" s="27"/>
      <c r="O7" s="27"/>
      <c r="P7" s="27"/>
      <c r="Q7" s="27"/>
      <c r="R7" s="27"/>
      <c r="S7" s="27"/>
      <c r="T7" s="27"/>
    </row>
    <row r="8" spans="1:23" x14ac:dyDescent="0.25">
      <c r="A8" s="29" t="s">
        <v>178</v>
      </c>
      <c r="B8" s="27" t="s">
        <v>176</v>
      </c>
      <c r="C8" s="28"/>
      <c r="D8" s="28"/>
      <c r="E8" s="28"/>
      <c r="F8" s="27"/>
      <c r="G8" s="27"/>
      <c r="H8" s="27"/>
      <c r="I8" s="27"/>
      <c r="J8" s="27"/>
      <c r="K8" s="27"/>
      <c r="L8" s="27"/>
      <c r="M8" s="27"/>
      <c r="N8" s="27"/>
      <c r="O8" s="27"/>
      <c r="P8" s="27"/>
      <c r="Q8" s="27"/>
      <c r="R8" s="27"/>
      <c r="S8" s="27"/>
      <c r="T8" s="27"/>
    </row>
    <row r="9" spans="1:23" ht="51" x14ac:dyDescent="0.25">
      <c r="A9" s="29" t="s">
        <v>229</v>
      </c>
      <c r="B9" s="26" t="s">
        <v>176</v>
      </c>
      <c r="C9" s="28"/>
      <c r="D9" s="28"/>
      <c r="E9" s="28"/>
      <c r="F9" s="27"/>
      <c r="G9" s="27"/>
      <c r="H9" s="27"/>
      <c r="I9" s="27"/>
      <c r="J9" s="27"/>
      <c r="K9" s="27"/>
      <c r="L9" s="27"/>
      <c r="M9" s="27"/>
      <c r="N9" s="27"/>
      <c r="O9" s="27"/>
      <c r="P9" s="27"/>
      <c r="Q9" s="27"/>
      <c r="R9" s="27"/>
      <c r="S9" s="27"/>
      <c r="T9" s="27"/>
    </row>
    <row r="10" spans="1:23" x14ac:dyDescent="0.25">
      <c r="A10" s="29" t="s">
        <v>17</v>
      </c>
      <c r="B10" s="27" t="s">
        <v>176</v>
      </c>
      <c r="C10" s="28"/>
      <c r="D10" s="28"/>
      <c r="E10" s="28"/>
      <c r="F10" s="27"/>
      <c r="G10" s="27"/>
      <c r="H10" s="27"/>
      <c r="I10" s="27"/>
      <c r="J10" s="27"/>
      <c r="K10" s="27"/>
      <c r="L10" s="27"/>
      <c r="M10" s="27"/>
      <c r="N10" s="27"/>
      <c r="O10" s="27"/>
      <c r="P10" s="27"/>
      <c r="Q10" s="27"/>
      <c r="R10" s="27"/>
      <c r="S10" s="27"/>
      <c r="T10" s="27"/>
    </row>
    <row r="11" spans="1:23" x14ac:dyDescent="0.25">
      <c r="A11" s="29" t="s">
        <v>18</v>
      </c>
      <c r="B11" s="27" t="s">
        <v>176</v>
      </c>
      <c r="C11" s="27"/>
      <c r="D11" s="27"/>
      <c r="E11" s="27"/>
      <c r="F11" s="28"/>
      <c r="G11" s="28"/>
      <c r="H11" s="37"/>
      <c r="I11" s="27"/>
      <c r="J11" s="27"/>
      <c r="K11" s="27"/>
      <c r="L11" s="27"/>
      <c r="M11" s="27"/>
      <c r="N11" s="27"/>
      <c r="O11" s="27"/>
      <c r="P11" s="27"/>
      <c r="Q11" s="27"/>
      <c r="R11" s="27"/>
      <c r="S11" s="27"/>
      <c r="T11" s="27"/>
    </row>
    <row r="12" spans="1:23" x14ac:dyDescent="0.25">
      <c r="A12" s="29" t="s">
        <v>19</v>
      </c>
      <c r="B12" s="27" t="s">
        <v>176</v>
      </c>
      <c r="C12" s="27"/>
      <c r="D12" s="37"/>
      <c r="E12" s="37"/>
      <c r="F12" s="28"/>
      <c r="G12" s="28"/>
      <c r="H12" s="38"/>
      <c r="I12" s="38"/>
      <c r="J12" s="27"/>
      <c r="K12" s="27"/>
      <c r="L12" s="27"/>
      <c r="M12" s="27"/>
      <c r="N12" s="27"/>
      <c r="O12" s="27"/>
      <c r="P12" s="27"/>
      <c r="Q12" s="27"/>
      <c r="R12" s="27"/>
      <c r="S12" s="27"/>
      <c r="T12" s="27"/>
    </row>
    <row r="13" spans="1:23" ht="25.5" x14ac:dyDescent="0.25">
      <c r="A13" s="29" t="s">
        <v>33</v>
      </c>
      <c r="B13" s="27" t="s">
        <v>176</v>
      </c>
      <c r="C13" s="27"/>
      <c r="D13" s="27"/>
      <c r="E13" s="37"/>
      <c r="F13" s="28"/>
      <c r="G13" s="28"/>
      <c r="H13" s="30"/>
      <c r="I13" s="27"/>
      <c r="J13" s="27"/>
      <c r="K13" s="27"/>
      <c r="L13" s="27"/>
      <c r="M13" s="27"/>
      <c r="N13" s="27"/>
      <c r="O13" s="27"/>
      <c r="P13" s="27"/>
      <c r="Q13" s="27"/>
      <c r="R13" s="27"/>
      <c r="S13" s="27"/>
      <c r="T13" s="27"/>
    </row>
    <row r="14" spans="1:23" x14ac:dyDescent="0.25">
      <c r="A14" s="24" t="s">
        <v>34</v>
      </c>
      <c r="B14" s="37" t="s">
        <v>176</v>
      </c>
      <c r="C14" s="30"/>
      <c r="D14" s="30"/>
      <c r="E14" s="30"/>
      <c r="F14" s="37"/>
      <c r="G14" s="37"/>
      <c r="H14" s="37"/>
      <c r="I14" s="37"/>
      <c r="J14" s="37"/>
      <c r="K14" s="37"/>
      <c r="L14" s="37"/>
      <c r="M14" s="37"/>
      <c r="N14" s="37"/>
      <c r="O14" s="37"/>
      <c r="P14" s="37"/>
      <c r="Q14" s="37"/>
      <c r="R14" s="37"/>
      <c r="S14" s="37"/>
      <c r="T14" s="37"/>
      <c r="U14" s="1"/>
      <c r="V14" s="1"/>
      <c r="W14" s="1"/>
    </row>
    <row r="15" spans="1:23" x14ac:dyDescent="0.25">
      <c r="A15" s="24" t="s">
        <v>35</v>
      </c>
      <c r="B15" s="37" t="s">
        <v>176</v>
      </c>
      <c r="C15" s="30"/>
      <c r="D15" s="30"/>
      <c r="E15" s="30"/>
      <c r="F15" s="37"/>
      <c r="G15" s="37"/>
      <c r="H15" s="37"/>
      <c r="I15" s="37"/>
      <c r="J15" s="37"/>
      <c r="K15" s="37"/>
      <c r="L15" s="37"/>
      <c r="M15" s="37"/>
      <c r="N15" s="37"/>
      <c r="O15" s="37"/>
      <c r="P15" s="37"/>
      <c r="Q15" s="37"/>
      <c r="R15" s="37"/>
      <c r="S15" s="37"/>
      <c r="T15" s="37"/>
    </row>
    <row r="17" spans="1:20" x14ac:dyDescent="0.25">
      <c r="A17" s="52" t="s">
        <v>162</v>
      </c>
      <c r="B17" s="52" t="s">
        <v>163</v>
      </c>
      <c r="C17" s="84" t="s">
        <v>179</v>
      </c>
      <c r="D17" s="84"/>
      <c r="E17" s="84"/>
      <c r="F17" s="84"/>
      <c r="G17" s="84"/>
      <c r="H17" s="84"/>
      <c r="I17" s="84"/>
      <c r="J17" s="84"/>
      <c r="K17" s="84"/>
      <c r="L17" s="52"/>
      <c r="M17" s="52"/>
      <c r="N17" s="52"/>
      <c r="O17" s="52"/>
      <c r="P17" s="52"/>
      <c r="Q17" s="52"/>
      <c r="R17" s="52"/>
      <c r="S17" s="52"/>
      <c r="T17" s="52"/>
    </row>
    <row r="18" spans="1:20" x14ac:dyDescent="0.25">
      <c r="A18" s="52"/>
      <c r="B18" s="83"/>
      <c r="C18" s="32" t="s">
        <v>165</v>
      </c>
      <c r="D18" s="32" t="s">
        <v>1</v>
      </c>
      <c r="E18" s="32" t="s">
        <v>165</v>
      </c>
      <c r="F18" s="32" t="s">
        <v>1</v>
      </c>
      <c r="G18" s="32" t="s">
        <v>165</v>
      </c>
      <c r="H18" s="32" t="s">
        <v>165</v>
      </c>
      <c r="I18" s="32" t="s">
        <v>165</v>
      </c>
      <c r="J18" s="32" t="s">
        <v>165</v>
      </c>
      <c r="K18" s="32" t="s">
        <v>165</v>
      </c>
      <c r="L18" s="85" t="s">
        <v>166</v>
      </c>
      <c r="M18" s="52" t="s">
        <v>167</v>
      </c>
      <c r="N18" s="52" t="s">
        <v>168</v>
      </c>
      <c r="O18" s="52" t="s">
        <v>169</v>
      </c>
      <c r="P18" s="52" t="s">
        <v>170</v>
      </c>
      <c r="Q18" s="52" t="s">
        <v>171</v>
      </c>
      <c r="R18" s="52" t="s">
        <v>172</v>
      </c>
      <c r="S18" s="52" t="s">
        <v>173</v>
      </c>
      <c r="T18" s="52" t="s">
        <v>174</v>
      </c>
    </row>
    <row r="19" spans="1:20" x14ac:dyDescent="0.25">
      <c r="A19" s="52"/>
      <c r="B19" s="83"/>
      <c r="C19" s="33">
        <v>1</v>
      </c>
      <c r="D19" s="33">
        <v>2</v>
      </c>
      <c r="E19" s="33">
        <v>3</v>
      </c>
      <c r="F19" s="33">
        <v>4</v>
      </c>
      <c r="G19" s="33">
        <v>5</v>
      </c>
      <c r="H19" s="33">
        <v>6</v>
      </c>
      <c r="I19" s="33">
        <v>7</v>
      </c>
      <c r="J19" s="33">
        <v>8</v>
      </c>
      <c r="K19" s="33">
        <v>9</v>
      </c>
      <c r="L19" s="85"/>
      <c r="M19" s="52"/>
      <c r="N19" s="52"/>
      <c r="O19" s="52"/>
      <c r="P19" s="52"/>
      <c r="Q19" s="52"/>
      <c r="R19" s="52"/>
      <c r="S19" s="52"/>
      <c r="T19" s="52"/>
    </row>
    <row r="20" spans="1:20" ht="25.5" x14ac:dyDescent="0.25">
      <c r="A20" s="29" t="s">
        <v>227</v>
      </c>
      <c r="B20" s="27" t="s">
        <v>176</v>
      </c>
      <c r="C20" s="35"/>
      <c r="D20" s="40"/>
      <c r="E20" s="35"/>
      <c r="F20" s="35"/>
      <c r="G20" s="39"/>
      <c r="H20" s="40"/>
      <c r="I20" s="40"/>
      <c r="J20" s="40"/>
      <c r="K20" s="40"/>
      <c r="L20" s="27"/>
      <c r="M20" s="27"/>
      <c r="N20" s="27"/>
      <c r="O20" s="27"/>
      <c r="P20" s="27"/>
      <c r="Q20" s="27"/>
      <c r="R20" s="27"/>
      <c r="S20" s="27"/>
      <c r="T20" s="27"/>
    </row>
    <row r="21" spans="1:20" ht="25.5" x14ac:dyDescent="0.25">
      <c r="A21" s="29" t="s">
        <v>180</v>
      </c>
      <c r="B21" s="27" t="s">
        <v>176</v>
      </c>
      <c r="C21" s="35"/>
      <c r="D21" s="40"/>
      <c r="E21" s="35"/>
      <c r="F21" s="35"/>
      <c r="G21" s="39"/>
      <c r="H21" s="40"/>
      <c r="I21" s="40"/>
      <c r="J21" s="40"/>
      <c r="K21" s="40"/>
      <c r="L21" s="27"/>
      <c r="M21" s="27"/>
      <c r="N21" s="27"/>
      <c r="O21" s="27"/>
      <c r="P21" s="27"/>
      <c r="Q21" s="27"/>
      <c r="R21" s="27"/>
      <c r="S21" s="27"/>
      <c r="T21" s="27"/>
    </row>
    <row r="22" spans="1:20" ht="25.5" x14ac:dyDescent="0.25">
      <c r="A22" s="29" t="s">
        <v>181</v>
      </c>
      <c r="B22" s="27" t="s">
        <v>176</v>
      </c>
      <c r="C22" s="27"/>
      <c r="D22" s="37"/>
      <c r="E22" s="27"/>
      <c r="F22" s="27"/>
      <c r="G22" s="30"/>
      <c r="H22" s="37"/>
      <c r="I22" s="37"/>
      <c r="J22" s="37"/>
      <c r="K22" s="37"/>
      <c r="L22" s="27"/>
      <c r="M22" s="27"/>
      <c r="N22" s="27"/>
      <c r="O22" s="27"/>
      <c r="P22" s="27"/>
      <c r="Q22" s="27"/>
      <c r="R22" s="27"/>
      <c r="S22" s="27"/>
      <c r="T22" s="27"/>
    </row>
    <row r="23" spans="1:20" ht="25.5" x14ac:dyDescent="0.25">
      <c r="A23" s="29" t="s">
        <v>182</v>
      </c>
      <c r="B23" s="27" t="s">
        <v>176</v>
      </c>
      <c r="C23" s="27"/>
      <c r="D23" s="37"/>
      <c r="E23" s="27"/>
      <c r="F23" s="27"/>
      <c r="G23" s="30"/>
      <c r="H23" s="37"/>
      <c r="I23" s="37"/>
      <c r="J23" s="37"/>
      <c r="K23" s="37"/>
      <c r="L23" s="27"/>
      <c r="M23" s="27"/>
      <c r="N23" s="27"/>
      <c r="O23" s="27"/>
      <c r="P23" s="27"/>
      <c r="Q23" s="27"/>
      <c r="R23" s="27"/>
      <c r="S23" s="27"/>
      <c r="T23" s="27"/>
    </row>
    <row r="24" spans="1:20" ht="25.5" x14ac:dyDescent="0.25">
      <c r="A24" s="29" t="s">
        <v>143</v>
      </c>
      <c r="B24" s="27" t="s">
        <v>176</v>
      </c>
      <c r="C24" s="27"/>
      <c r="D24" s="37"/>
      <c r="E24" s="27"/>
      <c r="F24" s="27"/>
      <c r="G24" s="30"/>
      <c r="H24" s="37"/>
      <c r="I24" s="37"/>
      <c r="J24" s="37"/>
      <c r="K24" s="37"/>
      <c r="L24" s="27"/>
      <c r="M24" s="27"/>
      <c r="N24" s="27"/>
      <c r="O24" s="27"/>
      <c r="P24" s="27"/>
      <c r="Q24" s="27"/>
      <c r="R24" s="27"/>
      <c r="S24" s="27"/>
      <c r="T24" s="27"/>
    </row>
    <row r="25" spans="1:20" x14ac:dyDescent="0.25">
      <c r="A25" s="29" t="s">
        <v>66</v>
      </c>
      <c r="B25" s="27" t="s">
        <v>176</v>
      </c>
      <c r="C25" s="27"/>
      <c r="D25" s="27"/>
      <c r="E25" s="27"/>
      <c r="F25" s="27"/>
      <c r="G25" s="30"/>
      <c r="H25" s="30"/>
      <c r="I25" s="30"/>
      <c r="J25" s="30"/>
      <c r="K25" s="30"/>
      <c r="L25" s="27"/>
      <c r="M25" s="27"/>
      <c r="N25" s="27"/>
      <c r="O25" s="27"/>
      <c r="P25" s="27"/>
      <c r="Q25" s="27"/>
      <c r="R25" s="27"/>
      <c r="S25" s="27"/>
      <c r="T25" s="27"/>
    </row>
    <row r="26" spans="1:20" x14ac:dyDescent="0.25">
      <c r="A26" s="29" t="s">
        <v>67</v>
      </c>
      <c r="B26" s="27" t="s">
        <v>176</v>
      </c>
      <c r="C26" s="27"/>
      <c r="D26" s="27"/>
      <c r="E26" s="27"/>
      <c r="F26" s="27"/>
      <c r="G26" s="30"/>
      <c r="H26" s="30"/>
      <c r="I26" s="30"/>
      <c r="J26" s="30"/>
      <c r="K26" s="30"/>
      <c r="L26" s="27"/>
      <c r="M26" s="27"/>
      <c r="N26" s="27"/>
      <c r="O26" s="27"/>
      <c r="P26" s="27"/>
      <c r="Q26" s="27"/>
      <c r="R26" s="27"/>
      <c r="S26" s="27"/>
      <c r="T26" s="27"/>
    </row>
    <row r="27" spans="1:20" x14ac:dyDescent="0.25">
      <c r="A27" s="29" t="s">
        <v>68</v>
      </c>
      <c r="B27" s="27" t="s">
        <v>176</v>
      </c>
      <c r="C27" s="27"/>
      <c r="D27" s="27"/>
      <c r="E27" s="27"/>
      <c r="F27" s="27"/>
      <c r="G27" s="30"/>
      <c r="H27" s="30"/>
      <c r="I27" s="30"/>
      <c r="J27" s="30"/>
      <c r="K27" s="30"/>
      <c r="L27" s="27"/>
      <c r="M27" s="27"/>
      <c r="N27" s="27"/>
      <c r="O27" s="27"/>
      <c r="P27" s="27"/>
      <c r="Q27" s="27"/>
      <c r="R27" s="27"/>
      <c r="S27" s="27"/>
      <c r="T27" s="27"/>
    </row>
    <row r="28" spans="1:20" x14ac:dyDescent="0.25">
      <c r="A28" s="29" t="s">
        <v>69</v>
      </c>
      <c r="B28" s="27" t="s">
        <v>176</v>
      </c>
      <c r="C28" s="27"/>
      <c r="D28" s="27"/>
      <c r="E28" s="27"/>
      <c r="F28" s="27"/>
      <c r="G28" s="30"/>
      <c r="H28" s="30"/>
      <c r="I28" s="30"/>
      <c r="J28" s="30"/>
      <c r="K28" s="30"/>
      <c r="L28" s="27"/>
      <c r="M28" s="27"/>
      <c r="N28" s="27"/>
      <c r="O28" s="27"/>
      <c r="P28" s="27"/>
      <c r="Q28" s="27"/>
      <c r="R28" s="27"/>
      <c r="S28" s="27"/>
      <c r="T28" s="27"/>
    </row>
    <row r="29" spans="1:20" x14ac:dyDescent="0.25">
      <c r="A29" s="29" t="s">
        <v>70</v>
      </c>
      <c r="B29" s="27" t="s">
        <v>176</v>
      </c>
      <c r="C29" s="27"/>
      <c r="D29" s="27"/>
      <c r="E29" s="27"/>
      <c r="F29" s="27"/>
      <c r="G29" s="30"/>
      <c r="H29" s="30"/>
      <c r="I29" s="30"/>
      <c r="J29" s="30"/>
      <c r="K29" s="30"/>
      <c r="L29" s="27"/>
      <c r="M29" s="27"/>
      <c r="N29" s="27"/>
      <c r="O29" s="27"/>
      <c r="P29" s="27"/>
      <c r="Q29" s="27"/>
      <c r="R29" s="27"/>
      <c r="S29" s="27"/>
      <c r="T29" s="27"/>
    </row>
    <row r="30" spans="1:20" x14ac:dyDescent="0.25">
      <c r="A30" s="29" t="s">
        <v>71</v>
      </c>
      <c r="B30" s="27" t="s">
        <v>176</v>
      </c>
      <c r="C30" s="27"/>
      <c r="D30" s="27"/>
      <c r="E30" s="27"/>
      <c r="F30" s="27"/>
      <c r="G30" s="30"/>
      <c r="H30" s="30"/>
      <c r="I30" s="30"/>
      <c r="J30" s="30"/>
      <c r="K30" s="30"/>
      <c r="L30" s="27"/>
      <c r="M30" s="27"/>
      <c r="N30" s="27"/>
      <c r="O30" s="27"/>
      <c r="P30" s="27"/>
      <c r="Q30" s="27"/>
      <c r="R30" s="27"/>
      <c r="S30" s="27"/>
      <c r="T30" s="27"/>
    </row>
    <row r="31" spans="1:20" x14ac:dyDescent="0.25">
      <c r="A31" s="29" t="s">
        <v>72</v>
      </c>
      <c r="B31" s="27" t="s">
        <v>176</v>
      </c>
      <c r="C31" s="27"/>
      <c r="D31" s="27"/>
      <c r="E31" s="27"/>
      <c r="F31" s="27"/>
      <c r="G31" s="30"/>
      <c r="H31" s="30"/>
      <c r="I31" s="30"/>
      <c r="J31" s="30"/>
      <c r="K31" s="30"/>
      <c r="L31" s="27"/>
      <c r="M31" s="27"/>
      <c r="N31" s="27"/>
      <c r="O31" s="27"/>
      <c r="P31" s="27"/>
      <c r="Q31" s="27"/>
      <c r="R31" s="27"/>
      <c r="S31" s="27"/>
      <c r="T31" s="27"/>
    </row>
    <row r="32" spans="1:20" x14ac:dyDescent="0.25">
      <c r="A32" s="29" t="s">
        <v>73</v>
      </c>
      <c r="B32" s="27" t="s">
        <v>176</v>
      </c>
      <c r="C32" s="27"/>
      <c r="D32" s="27"/>
      <c r="E32" s="27"/>
      <c r="F32" s="27"/>
      <c r="G32" s="30"/>
      <c r="H32" s="30"/>
      <c r="I32" s="30"/>
      <c r="J32" s="30"/>
      <c r="K32" s="30"/>
      <c r="L32" s="27"/>
      <c r="M32" s="27"/>
      <c r="N32" s="27"/>
      <c r="O32" s="27"/>
      <c r="P32" s="27"/>
      <c r="Q32" s="27"/>
      <c r="R32" s="27"/>
      <c r="S32" s="27"/>
      <c r="T32" s="27"/>
    </row>
    <row r="33" spans="1:24" x14ac:dyDescent="0.25">
      <c r="A33" s="29" t="s">
        <v>74</v>
      </c>
      <c r="B33" s="27" t="s">
        <v>176</v>
      </c>
      <c r="C33" s="27"/>
      <c r="D33" s="27"/>
      <c r="E33" s="27"/>
      <c r="F33" s="27"/>
      <c r="G33" s="30"/>
      <c r="H33" s="30"/>
      <c r="I33" s="30"/>
      <c r="J33" s="30"/>
      <c r="K33" s="30"/>
      <c r="L33" s="27"/>
      <c r="M33" s="27"/>
      <c r="N33" s="27"/>
      <c r="O33" s="27"/>
      <c r="P33" s="27"/>
      <c r="Q33" s="27"/>
      <c r="R33" s="27"/>
      <c r="S33" s="27"/>
      <c r="T33" s="27"/>
    </row>
    <row r="34" spans="1:24" x14ac:dyDescent="0.25">
      <c r="A34" s="29" t="s">
        <v>75</v>
      </c>
      <c r="B34" s="27" t="s">
        <v>176</v>
      </c>
      <c r="C34" s="27"/>
      <c r="D34" s="27"/>
      <c r="E34" s="27"/>
      <c r="F34" s="27"/>
      <c r="G34" s="30"/>
      <c r="H34" s="30"/>
      <c r="I34" s="30"/>
      <c r="J34" s="30"/>
      <c r="K34" s="30"/>
      <c r="L34" s="27"/>
      <c r="M34" s="27"/>
      <c r="N34" s="27"/>
      <c r="O34" s="27"/>
      <c r="P34" s="27"/>
      <c r="Q34" s="27"/>
      <c r="R34" s="27"/>
      <c r="S34" s="27"/>
      <c r="T34" s="27"/>
    </row>
    <row r="35" spans="1:24" x14ac:dyDescent="0.25">
      <c r="A35" s="29" t="s">
        <v>76</v>
      </c>
      <c r="B35" s="27" t="s">
        <v>176</v>
      </c>
      <c r="C35" s="27"/>
      <c r="D35" s="27"/>
      <c r="E35" s="27"/>
      <c r="F35" s="27"/>
      <c r="G35" s="30"/>
      <c r="H35" s="30"/>
      <c r="I35" s="27"/>
      <c r="J35" s="27"/>
      <c r="K35" s="27"/>
      <c r="L35" s="27"/>
      <c r="M35" s="27"/>
      <c r="N35" s="27"/>
      <c r="O35" s="27"/>
      <c r="P35" s="27"/>
      <c r="Q35" s="27"/>
      <c r="R35" s="27"/>
      <c r="S35" s="27"/>
      <c r="T35" s="27"/>
    </row>
    <row r="36" spans="1:24" x14ac:dyDescent="0.25">
      <c r="A36" s="29" t="s">
        <v>77</v>
      </c>
      <c r="B36" s="27" t="s">
        <v>176</v>
      </c>
      <c r="C36" s="27"/>
      <c r="D36" s="27"/>
      <c r="E36" s="27"/>
      <c r="F36" s="27"/>
      <c r="G36" s="30"/>
      <c r="H36" s="30"/>
      <c r="I36" s="27"/>
      <c r="J36" s="27"/>
      <c r="K36" s="27"/>
      <c r="L36" s="27"/>
      <c r="M36" s="27"/>
      <c r="N36" s="27"/>
      <c r="O36" s="27"/>
      <c r="P36" s="27"/>
      <c r="Q36" s="27"/>
      <c r="R36" s="27"/>
      <c r="S36" s="27"/>
      <c r="T36" s="27"/>
    </row>
    <row r="37" spans="1:24" x14ac:dyDescent="0.25">
      <c r="A37" s="29" t="s">
        <v>183</v>
      </c>
      <c r="B37" s="27" t="s">
        <v>176</v>
      </c>
      <c r="C37" s="27"/>
      <c r="D37" s="27"/>
      <c r="E37" s="27"/>
      <c r="F37" s="27"/>
      <c r="G37" s="30"/>
      <c r="H37" s="30"/>
      <c r="I37" s="27"/>
      <c r="J37" s="27"/>
      <c r="K37" s="27"/>
      <c r="L37" s="27"/>
      <c r="M37" s="27"/>
      <c r="N37" s="27"/>
      <c r="O37" s="27"/>
      <c r="P37" s="27"/>
      <c r="Q37" s="27"/>
      <c r="R37" s="27"/>
      <c r="S37" s="27"/>
      <c r="T37" s="27"/>
    </row>
    <row r="38" spans="1:24" x14ac:dyDescent="0.25">
      <c r="A38" s="29" t="s">
        <v>79</v>
      </c>
      <c r="B38" s="27" t="s">
        <v>176</v>
      </c>
      <c r="C38" s="37"/>
      <c r="D38" s="37"/>
      <c r="E38" s="37"/>
      <c r="F38" s="27"/>
      <c r="G38" s="30"/>
      <c r="H38" s="30"/>
      <c r="I38" s="27"/>
      <c r="J38" s="27"/>
      <c r="K38" s="27"/>
      <c r="L38" s="27"/>
      <c r="M38" s="27"/>
      <c r="N38" s="27"/>
      <c r="O38" s="27"/>
      <c r="P38" s="27"/>
      <c r="Q38" s="27"/>
      <c r="R38" s="27"/>
      <c r="S38" s="27"/>
      <c r="T38" s="27"/>
    </row>
    <row r="39" spans="1:24" ht="25.5" x14ac:dyDescent="0.25">
      <c r="A39" s="29" t="s">
        <v>80</v>
      </c>
      <c r="B39" s="27" t="s">
        <v>176</v>
      </c>
      <c r="C39" s="37"/>
      <c r="D39" s="37"/>
      <c r="E39" s="37"/>
      <c r="F39" s="27"/>
      <c r="G39" s="30"/>
      <c r="H39" s="30"/>
      <c r="I39" s="27"/>
      <c r="J39" s="27"/>
      <c r="K39" s="27"/>
      <c r="L39" s="27"/>
      <c r="M39" s="27"/>
      <c r="N39" s="27"/>
      <c r="O39" s="27"/>
      <c r="P39" s="27"/>
      <c r="Q39" s="27"/>
      <c r="R39" s="27"/>
      <c r="S39" s="27"/>
      <c r="T39" s="27"/>
    </row>
    <row r="40" spans="1:24" x14ac:dyDescent="0.25">
      <c r="A40" s="29" t="s">
        <v>65</v>
      </c>
      <c r="B40" s="27" t="s">
        <v>176</v>
      </c>
      <c r="C40" s="27"/>
      <c r="D40" s="27"/>
      <c r="E40" s="27"/>
      <c r="F40" s="37"/>
      <c r="G40" s="30"/>
      <c r="H40" s="30"/>
      <c r="I40" s="30"/>
      <c r="J40" s="30"/>
      <c r="K40" s="30"/>
      <c r="L40" s="27"/>
      <c r="M40" s="27"/>
      <c r="N40" s="27"/>
      <c r="O40" s="27"/>
      <c r="P40" s="27"/>
      <c r="Q40" s="27"/>
      <c r="R40" s="27"/>
      <c r="S40" s="27"/>
      <c r="T40" s="37"/>
    </row>
    <row r="41" spans="1:24" x14ac:dyDescent="0.25">
      <c r="A41" s="29" t="s">
        <v>81</v>
      </c>
      <c r="B41" s="27" t="s">
        <v>176</v>
      </c>
      <c r="C41" s="27"/>
      <c r="D41" s="27"/>
      <c r="E41" s="27"/>
      <c r="F41" s="27"/>
      <c r="G41" s="27"/>
      <c r="H41" s="27"/>
      <c r="I41" s="27"/>
      <c r="J41" s="27"/>
      <c r="K41" s="27"/>
      <c r="L41" s="27"/>
      <c r="M41" s="27"/>
      <c r="N41" s="27"/>
      <c r="O41" s="27"/>
      <c r="P41" s="27"/>
      <c r="Q41" s="27"/>
      <c r="R41" s="27"/>
      <c r="S41" s="27"/>
      <c r="T41" s="28"/>
    </row>
    <row r="42" spans="1:24" ht="25.5" x14ac:dyDescent="0.25">
      <c r="A42" s="29" t="s">
        <v>184</v>
      </c>
      <c r="B42" s="26" t="s">
        <v>176</v>
      </c>
      <c r="C42" s="26"/>
      <c r="D42" s="26"/>
      <c r="E42" s="26"/>
      <c r="F42" s="26"/>
      <c r="G42" s="26"/>
      <c r="H42" s="26"/>
      <c r="I42" s="26"/>
      <c r="J42" s="26"/>
      <c r="K42" s="26"/>
      <c r="L42" s="26"/>
      <c r="M42" s="26"/>
      <c r="N42" s="26"/>
      <c r="O42" s="26"/>
      <c r="P42" s="26"/>
      <c r="Q42" s="26"/>
      <c r="R42" s="26"/>
      <c r="S42" s="26"/>
      <c r="T42" s="31"/>
    </row>
    <row r="43" spans="1:24" x14ac:dyDescent="0.25">
      <c r="A43" s="29" t="s">
        <v>83</v>
      </c>
      <c r="B43" s="26" t="s">
        <v>176</v>
      </c>
      <c r="C43" s="26"/>
      <c r="D43" s="26"/>
      <c r="E43" s="26"/>
      <c r="F43" s="26"/>
      <c r="G43" s="26"/>
      <c r="H43" s="26"/>
      <c r="I43" s="26"/>
      <c r="J43" s="26"/>
      <c r="K43" s="26"/>
      <c r="L43" s="26"/>
      <c r="M43" s="26"/>
      <c r="N43" s="26"/>
      <c r="O43" s="26"/>
      <c r="P43" s="26"/>
      <c r="Q43" s="26"/>
      <c r="R43" s="26"/>
      <c r="S43" s="26"/>
      <c r="T43" s="31"/>
    </row>
    <row r="44" spans="1:24" x14ac:dyDescent="0.25">
      <c r="A44" s="29" t="s">
        <v>230</v>
      </c>
      <c r="B44" s="27" t="s">
        <v>176</v>
      </c>
      <c r="C44" s="27"/>
      <c r="D44" s="27"/>
      <c r="E44" s="27"/>
      <c r="F44" s="27"/>
      <c r="G44" s="27"/>
      <c r="H44" s="27"/>
      <c r="I44" s="27"/>
      <c r="J44" s="27"/>
      <c r="K44" s="27"/>
      <c r="L44" s="37"/>
      <c r="M44" s="27"/>
      <c r="N44" s="27"/>
      <c r="O44" s="27"/>
      <c r="P44" s="27"/>
      <c r="Q44" s="27"/>
      <c r="R44" s="27"/>
      <c r="S44" s="27"/>
      <c r="T44" s="30"/>
    </row>
    <row r="45" spans="1:24" ht="51" x14ac:dyDescent="0.25">
      <c r="A45" s="29" t="s">
        <v>84</v>
      </c>
      <c r="B45" s="26" t="s">
        <v>176</v>
      </c>
      <c r="C45" s="27"/>
      <c r="D45" s="27"/>
      <c r="E45" s="27"/>
      <c r="F45" s="27"/>
      <c r="G45" s="27"/>
      <c r="H45" s="27"/>
      <c r="I45" s="27"/>
      <c r="J45" s="27"/>
      <c r="K45" s="27"/>
      <c r="L45" s="30"/>
      <c r="M45" s="27"/>
      <c r="N45" s="27"/>
      <c r="O45" s="27"/>
      <c r="P45" s="27"/>
      <c r="Q45" s="27"/>
      <c r="R45" s="27"/>
      <c r="S45" s="27"/>
      <c r="T45" s="27"/>
    </row>
    <row r="46" spans="1:24" ht="51" x14ac:dyDescent="0.25">
      <c r="A46" s="24" t="s">
        <v>85</v>
      </c>
      <c r="B46" s="26" t="s">
        <v>176</v>
      </c>
      <c r="C46" s="27"/>
      <c r="D46" s="27"/>
      <c r="E46" s="27"/>
      <c r="F46" s="27"/>
      <c r="G46" s="27"/>
      <c r="H46" s="27"/>
      <c r="I46" s="27"/>
      <c r="J46" s="27"/>
      <c r="K46" s="27"/>
      <c r="L46" s="28"/>
      <c r="M46" s="27"/>
      <c r="N46" s="27"/>
      <c r="O46" s="27"/>
      <c r="P46" s="27"/>
      <c r="Q46" s="27"/>
      <c r="R46" s="27"/>
      <c r="S46" s="27"/>
      <c r="T46" s="27"/>
      <c r="U46" s="1"/>
      <c r="V46" s="1"/>
      <c r="W46" s="1"/>
      <c r="X46" s="1"/>
    </row>
    <row r="47" spans="1:24" ht="51" x14ac:dyDescent="0.25">
      <c r="A47" s="24" t="s">
        <v>86</v>
      </c>
      <c r="B47" s="26" t="s">
        <v>176</v>
      </c>
      <c r="C47" s="26"/>
      <c r="D47" s="26"/>
      <c r="E47" s="26"/>
      <c r="F47" s="26"/>
      <c r="G47" s="26"/>
      <c r="H47" s="26"/>
      <c r="I47" s="26"/>
      <c r="J47" s="26"/>
      <c r="K47" s="26"/>
      <c r="L47" s="31"/>
      <c r="M47" s="26"/>
      <c r="N47" s="26"/>
      <c r="O47" s="26"/>
      <c r="P47" s="26"/>
      <c r="Q47" s="26"/>
      <c r="R47" s="26"/>
      <c r="S47" s="26"/>
      <c r="T47" s="26"/>
    </row>
    <row r="48" spans="1:24" ht="51" x14ac:dyDescent="0.25">
      <c r="A48" s="29" t="s">
        <v>231</v>
      </c>
      <c r="B48" s="27" t="s">
        <v>176</v>
      </c>
      <c r="C48" s="26"/>
      <c r="D48" s="26"/>
      <c r="E48" s="26"/>
      <c r="F48" s="26"/>
      <c r="G48" s="26"/>
      <c r="H48" s="26"/>
      <c r="I48" s="26"/>
      <c r="J48" s="26"/>
      <c r="K48" s="26"/>
      <c r="L48" s="31"/>
      <c r="M48" s="26"/>
      <c r="N48" s="26"/>
      <c r="O48" s="26"/>
      <c r="P48" s="26"/>
      <c r="Q48" s="26"/>
      <c r="R48" s="26"/>
      <c r="S48" s="26"/>
      <c r="T48" s="26"/>
    </row>
    <row r="49" spans="1:20" ht="25.5" x14ac:dyDescent="0.25">
      <c r="A49" s="29" t="s">
        <v>185</v>
      </c>
      <c r="B49" s="27" t="s">
        <v>176</v>
      </c>
      <c r="C49" s="27"/>
      <c r="D49" s="27"/>
      <c r="E49" s="27"/>
      <c r="F49" s="27"/>
      <c r="G49" s="27"/>
      <c r="H49" s="27"/>
      <c r="I49" s="27"/>
      <c r="J49" s="27"/>
      <c r="K49" s="27"/>
      <c r="L49" s="27"/>
      <c r="M49" s="27"/>
      <c r="N49" s="27"/>
      <c r="O49" s="27"/>
      <c r="P49" s="27"/>
      <c r="Q49" s="28"/>
      <c r="R49" s="27"/>
      <c r="S49" s="27"/>
      <c r="T49" s="27"/>
    </row>
    <row r="50" spans="1:20" ht="38.25" x14ac:dyDescent="0.25">
      <c r="A50" s="29" t="s">
        <v>186</v>
      </c>
      <c r="B50" s="26" t="s">
        <v>176</v>
      </c>
      <c r="C50" s="26"/>
      <c r="D50" s="26"/>
      <c r="E50" s="26"/>
      <c r="F50" s="26"/>
      <c r="G50" s="26"/>
      <c r="H50" s="26"/>
      <c r="I50" s="26"/>
      <c r="J50" s="26"/>
      <c r="K50" s="26"/>
      <c r="L50" s="26"/>
      <c r="M50" s="26"/>
      <c r="N50" s="26"/>
      <c r="O50" s="26"/>
      <c r="P50" s="26"/>
      <c r="Q50" s="31"/>
      <c r="R50" s="26"/>
      <c r="S50" s="26"/>
      <c r="T50" s="26"/>
    </row>
    <row r="51" spans="1:20" ht="25.5" x14ac:dyDescent="0.25">
      <c r="A51" s="29" t="s">
        <v>187</v>
      </c>
      <c r="B51" s="26" t="s">
        <v>176</v>
      </c>
      <c r="C51" s="26"/>
      <c r="D51" s="26"/>
      <c r="E51" s="26"/>
      <c r="F51" s="26"/>
      <c r="G51" s="26"/>
      <c r="H51" s="26"/>
      <c r="I51" s="26"/>
      <c r="J51" s="26"/>
      <c r="K51" s="26"/>
      <c r="L51" s="26"/>
      <c r="M51" s="26"/>
      <c r="N51" s="26"/>
      <c r="O51" s="26"/>
      <c r="P51" s="26"/>
      <c r="Q51" s="31"/>
      <c r="R51" s="26"/>
      <c r="S51" s="26"/>
      <c r="T51" s="26"/>
    </row>
    <row r="52" spans="1:20" ht="38.25" x14ac:dyDescent="0.25">
      <c r="A52" s="29" t="s">
        <v>219</v>
      </c>
      <c r="B52" s="27" t="s">
        <v>176</v>
      </c>
      <c r="C52" s="27"/>
      <c r="D52" s="27"/>
      <c r="E52" s="27"/>
      <c r="F52" s="27"/>
      <c r="G52" s="27"/>
      <c r="H52" s="27"/>
      <c r="I52" s="27"/>
      <c r="J52" s="27"/>
      <c r="K52" s="37"/>
      <c r="L52" s="37"/>
      <c r="M52" s="37"/>
      <c r="N52" s="37"/>
      <c r="O52" s="37"/>
      <c r="P52" s="37"/>
      <c r="Q52" s="30"/>
      <c r="R52" s="27"/>
      <c r="S52" s="27"/>
      <c r="T52" s="27"/>
    </row>
    <row r="53" spans="1:20" ht="25.5" x14ac:dyDescent="0.25">
      <c r="A53" s="29" t="s">
        <v>87</v>
      </c>
      <c r="B53" s="27" t="s">
        <v>176</v>
      </c>
      <c r="C53" s="27"/>
      <c r="D53" s="27"/>
      <c r="E53" s="27"/>
      <c r="F53" s="27"/>
      <c r="G53" s="37"/>
      <c r="H53" s="37"/>
      <c r="I53" s="37"/>
      <c r="J53" s="37"/>
      <c r="K53" s="30"/>
      <c r="L53" s="30"/>
      <c r="M53" s="30"/>
      <c r="N53" s="30"/>
      <c r="O53" s="30"/>
      <c r="P53" s="30"/>
      <c r="Q53" s="27"/>
      <c r="R53" s="27"/>
      <c r="S53" s="27"/>
      <c r="T53" s="27"/>
    </row>
    <row r="54" spans="1:20" ht="25.5" x14ac:dyDescent="0.25">
      <c r="A54" s="29" t="s">
        <v>88</v>
      </c>
      <c r="B54" s="27" t="s">
        <v>176</v>
      </c>
      <c r="C54" s="27"/>
      <c r="D54" s="27"/>
      <c r="E54" s="27"/>
      <c r="F54" s="27"/>
      <c r="G54" s="30"/>
      <c r="H54" s="30"/>
      <c r="I54" s="30"/>
      <c r="J54" s="30"/>
      <c r="K54" s="27"/>
      <c r="L54" s="27"/>
      <c r="M54" s="27"/>
      <c r="N54" s="27"/>
      <c r="O54" s="27"/>
      <c r="P54" s="27"/>
      <c r="Q54" s="27"/>
      <c r="R54" s="27"/>
      <c r="S54" s="27"/>
      <c r="T54" s="27"/>
    </row>
    <row r="55" spans="1:20" ht="25.5" x14ac:dyDescent="0.25">
      <c r="A55" s="29" t="s">
        <v>188</v>
      </c>
      <c r="B55" s="27" t="s">
        <v>176</v>
      </c>
      <c r="C55" s="27"/>
      <c r="D55" s="27"/>
      <c r="E55" s="27"/>
      <c r="F55" s="27"/>
      <c r="G55" s="30"/>
      <c r="H55" s="30"/>
      <c r="I55" s="30"/>
      <c r="J55" s="30"/>
      <c r="K55" s="27"/>
      <c r="L55" s="27"/>
      <c r="M55" s="27"/>
      <c r="N55" s="27"/>
      <c r="O55" s="27"/>
      <c r="P55" s="27"/>
      <c r="Q55" s="27"/>
      <c r="R55" s="27"/>
      <c r="S55" s="27"/>
      <c r="T55" s="27"/>
    </row>
    <row r="56" spans="1:20" x14ac:dyDescent="0.25">
      <c r="A56" s="29" t="s">
        <v>189</v>
      </c>
      <c r="B56" s="27" t="s">
        <v>176</v>
      </c>
      <c r="C56" s="27"/>
      <c r="D56" s="27"/>
      <c r="E56" s="27"/>
      <c r="F56" s="27"/>
      <c r="G56" s="30"/>
      <c r="H56" s="30"/>
      <c r="I56" s="30"/>
      <c r="J56" s="30"/>
      <c r="K56" s="27"/>
      <c r="L56" s="27"/>
      <c r="M56" s="27"/>
      <c r="N56" s="27"/>
      <c r="O56" s="27"/>
      <c r="P56" s="27"/>
      <c r="Q56" s="27"/>
      <c r="R56" s="27"/>
      <c r="S56" s="27"/>
      <c r="T56" s="27"/>
    </row>
    <row r="57" spans="1:20" x14ac:dyDescent="0.25">
      <c r="A57" s="29" t="s">
        <v>190</v>
      </c>
      <c r="B57" s="27" t="s">
        <v>176</v>
      </c>
      <c r="C57" s="27"/>
      <c r="D57" s="27"/>
      <c r="E57" s="27"/>
      <c r="F57" s="27"/>
      <c r="G57" s="30"/>
      <c r="H57" s="30"/>
      <c r="I57" s="30"/>
      <c r="J57" s="30"/>
      <c r="K57" s="27"/>
      <c r="L57" s="27"/>
      <c r="M57" s="27"/>
      <c r="N57" s="27"/>
      <c r="O57" s="27"/>
      <c r="P57" s="27"/>
      <c r="Q57" s="27"/>
      <c r="R57" s="27"/>
      <c r="S57" s="27"/>
      <c r="T57" s="27"/>
    </row>
    <row r="58" spans="1:20" x14ac:dyDescent="0.25">
      <c r="A58" s="29" t="s">
        <v>91</v>
      </c>
      <c r="B58" s="27" t="s">
        <v>176</v>
      </c>
      <c r="C58" s="27"/>
      <c r="D58" s="27"/>
      <c r="E58" s="27"/>
      <c r="F58" s="27"/>
      <c r="G58" s="30"/>
      <c r="H58" s="30"/>
      <c r="I58" s="30"/>
      <c r="J58" s="30"/>
      <c r="K58" s="27"/>
      <c r="L58" s="27"/>
      <c r="M58" s="27"/>
      <c r="N58" s="27"/>
      <c r="O58" s="27"/>
      <c r="P58" s="27"/>
      <c r="Q58" s="27"/>
      <c r="R58" s="27"/>
      <c r="S58" s="27"/>
      <c r="T58" s="27"/>
    </row>
    <row r="59" spans="1:20" x14ac:dyDescent="0.25">
      <c r="A59" s="29" t="s">
        <v>191</v>
      </c>
      <c r="B59" s="27" t="s">
        <v>176</v>
      </c>
      <c r="C59" s="27"/>
      <c r="D59" s="27"/>
      <c r="E59" s="27"/>
      <c r="F59" s="27"/>
      <c r="G59" s="30"/>
      <c r="H59" s="30"/>
      <c r="I59" s="30"/>
      <c r="J59" s="30"/>
      <c r="K59" s="27"/>
      <c r="L59" s="27"/>
      <c r="M59" s="27"/>
      <c r="N59" s="27"/>
      <c r="O59" s="27"/>
      <c r="P59" s="27"/>
      <c r="Q59" s="27"/>
      <c r="R59" s="27"/>
      <c r="S59" s="27"/>
      <c r="T59" s="27"/>
    </row>
    <row r="60" spans="1:20" ht="25.5" x14ac:dyDescent="0.25">
      <c r="A60" s="29" t="s">
        <v>192</v>
      </c>
      <c r="B60" s="27" t="s">
        <v>176</v>
      </c>
      <c r="C60" s="27"/>
      <c r="D60" s="27"/>
      <c r="E60" s="27"/>
      <c r="F60" s="27"/>
      <c r="G60" s="30"/>
      <c r="H60" s="30"/>
      <c r="I60" s="30"/>
      <c r="J60" s="30"/>
      <c r="K60" s="27"/>
      <c r="L60" s="27"/>
      <c r="M60" s="27"/>
      <c r="N60" s="27"/>
      <c r="O60" s="27"/>
      <c r="P60" s="27"/>
      <c r="Q60" s="27"/>
      <c r="R60" s="27"/>
      <c r="S60" s="27"/>
      <c r="T60" s="27"/>
    </row>
    <row r="61" spans="1:20" ht="25.5" x14ac:dyDescent="0.25">
      <c r="A61" s="29" t="s">
        <v>93</v>
      </c>
      <c r="B61" s="27" t="s">
        <v>176</v>
      </c>
      <c r="C61" s="27"/>
      <c r="D61" s="27"/>
      <c r="E61" s="27"/>
      <c r="F61" s="27"/>
      <c r="G61" s="30"/>
      <c r="H61" s="30"/>
      <c r="I61" s="30"/>
      <c r="J61" s="30"/>
      <c r="K61" s="27"/>
      <c r="L61" s="27"/>
      <c r="M61" s="27"/>
      <c r="N61" s="27"/>
      <c r="O61" s="27"/>
      <c r="P61" s="27"/>
      <c r="Q61" s="27"/>
      <c r="R61" s="27"/>
      <c r="S61" s="27"/>
      <c r="T61" s="27"/>
    </row>
    <row r="62" spans="1:20" x14ac:dyDescent="0.25">
      <c r="A62" s="81" t="s">
        <v>193</v>
      </c>
      <c r="B62" s="82" t="s">
        <v>176</v>
      </c>
      <c r="C62" s="80"/>
      <c r="D62" s="80"/>
      <c r="E62" s="80"/>
      <c r="F62" s="80"/>
      <c r="G62" s="80"/>
      <c r="H62" s="80"/>
      <c r="I62" s="80"/>
      <c r="J62" s="80"/>
      <c r="K62" s="80"/>
      <c r="L62" s="80"/>
      <c r="M62" s="80"/>
      <c r="N62" s="80"/>
      <c r="O62" s="80"/>
      <c r="P62" s="80"/>
      <c r="Q62" s="80"/>
      <c r="R62" s="80"/>
      <c r="S62" s="80"/>
      <c r="T62" s="80"/>
    </row>
    <row r="63" spans="1:20" x14ac:dyDescent="0.25">
      <c r="A63" s="81"/>
      <c r="B63" s="82"/>
      <c r="C63" s="80"/>
      <c r="D63" s="80"/>
      <c r="E63" s="80"/>
      <c r="F63" s="80"/>
      <c r="G63" s="80"/>
      <c r="H63" s="80"/>
      <c r="I63" s="80"/>
      <c r="J63" s="80"/>
      <c r="K63" s="80"/>
      <c r="L63" s="80"/>
      <c r="M63" s="80"/>
      <c r="N63" s="80"/>
      <c r="O63" s="80"/>
      <c r="P63" s="80"/>
      <c r="Q63" s="80"/>
      <c r="R63" s="80"/>
      <c r="S63" s="80"/>
      <c r="T63" s="80"/>
    </row>
    <row r="64" spans="1:20" x14ac:dyDescent="0.25">
      <c r="A64" s="29" t="s">
        <v>194</v>
      </c>
      <c r="B64" s="27" t="s">
        <v>176</v>
      </c>
      <c r="C64" s="27"/>
      <c r="D64" s="27"/>
      <c r="E64" s="27"/>
      <c r="F64" s="27"/>
      <c r="G64" s="27"/>
      <c r="H64" s="27"/>
      <c r="I64" s="27"/>
      <c r="J64" s="28"/>
      <c r="K64" s="27"/>
      <c r="L64" s="27"/>
      <c r="M64" s="27"/>
      <c r="N64" s="27"/>
      <c r="O64" s="27"/>
      <c r="P64" s="27"/>
      <c r="Q64" s="28"/>
      <c r="R64" s="27"/>
      <c r="S64" s="27"/>
      <c r="T64" s="27"/>
    </row>
  </sheetData>
  <mergeCells count="44">
    <mergeCell ref="S4:S5"/>
    <mergeCell ref="T4:T5"/>
    <mergeCell ref="A3:A5"/>
    <mergeCell ref="B3:B5"/>
    <mergeCell ref="C3:T3"/>
    <mergeCell ref="L4:L5"/>
    <mergeCell ref="M4:M5"/>
    <mergeCell ref="N4:N5"/>
    <mergeCell ref="O4:O5"/>
    <mergeCell ref="P4:P5"/>
    <mergeCell ref="Q4:Q5"/>
    <mergeCell ref="R4:R5"/>
    <mergeCell ref="A17:A19"/>
    <mergeCell ref="B17:B19"/>
    <mergeCell ref="C17:T17"/>
    <mergeCell ref="L18:L19"/>
    <mergeCell ref="M18:M19"/>
    <mergeCell ref="N18:N19"/>
    <mergeCell ref="O18:O19"/>
    <mergeCell ref="P18:P19"/>
    <mergeCell ref="Q18:Q19"/>
    <mergeCell ref="R18:R19"/>
    <mergeCell ref="S18:S19"/>
    <mergeCell ref="T18:T19"/>
    <mergeCell ref="A62:A63"/>
    <mergeCell ref="B62:B63"/>
    <mergeCell ref="C62:C63"/>
    <mergeCell ref="D62:D63"/>
    <mergeCell ref="E62:E63"/>
    <mergeCell ref="F62:F63"/>
    <mergeCell ref="S62:S63"/>
    <mergeCell ref="T62:T63"/>
    <mergeCell ref="M62:M63"/>
    <mergeCell ref="N62:N63"/>
    <mergeCell ref="O62:O63"/>
    <mergeCell ref="P62:P63"/>
    <mergeCell ref="Q62:Q63"/>
    <mergeCell ref="R62:R63"/>
    <mergeCell ref="G62:G63"/>
    <mergeCell ref="H62:H63"/>
    <mergeCell ref="I62:I63"/>
    <mergeCell ref="J62:J63"/>
    <mergeCell ref="K62:K63"/>
    <mergeCell ref="L62:L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BCP1</vt:lpstr>
      <vt:lpstr>BCP1 2</vt:lpstr>
      <vt:lpstr>CRONOGRAMA</vt:lpstr>
      <vt:lpstr>'BCP1'!Área_de_impresión</vt:lpstr>
      <vt:lpstr>'BCP1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2016-10-11T16:28:02Z</dcterms:modified>
</cp:coreProperties>
</file>